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730" windowHeight="8760" activeTab="0"/>
  </bookViews>
  <sheets>
    <sheet name="Raw Data Entry" sheetId="1" r:id="rId1"/>
    <sheet name="Raw Uniformity Graph" sheetId="2" r:id="rId2"/>
    <sheet name="Clean Data Entry" sheetId="3" r:id="rId3"/>
    <sheet name="Clean Uniformity Graph" sheetId="4" r:id="rId4"/>
    <sheet name="Sheet1" sheetId="5" r:id="rId5"/>
  </sheets>
  <definedNames>
    <definedName name="_xlnm.Print_Area" localSheetId="2">'Clean 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3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</commentList>
</comments>
</file>

<file path=xl/sharedStrings.xml><?xml version="1.0" encoding="utf-8"?>
<sst xmlns="http://schemas.openxmlformats.org/spreadsheetml/2006/main" count="140" uniqueCount="59">
  <si>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</si>
  <si>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</si>
  <si>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</si>
  <si>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</si>
  <si>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</si>
  <si>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</si>
  <si>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</si>
  <si>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</si>
  <si>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</si>
  <si>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</si>
  <si>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</si>
  <si>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</si>
  <si>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</si>
  <si>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 xml:space="preserve">System Uniformity Coefficient = </t>
  </si>
  <si>
    <t>Totals =</t>
  </si>
  <si>
    <t>Weighted Deviation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</si>
  <si>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</si>
  <si>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</si>
  <si>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</si>
  <si>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</si>
  <si>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</si>
  <si>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</si>
  <si>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</si>
  <si>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</si>
  <si>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</si>
  <si>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</si>
  <si>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</si>
  <si>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</si>
  <si>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</si>
  <si>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</si>
  <si>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</si>
  <si>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</si>
  <si>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</si>
  <si>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</si>
  <si>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Average catch, collected only (ml)</t>
  </si>
  <si>
    <t>Data</t>
  </si>
  <si>
    <t>adjustment</t>
  </si>
  <si>
    <t>Water volume (in)</t>
  </si>
  <si>
    <t>Good System uniformity coefficient are 85 or greater</t>
  </si>
  <si>
    <t>Inches/Hour</t>
  </si>
  <si>
    <t>Integrity  check -must be 100%</t>
  </si>
  <si>
    <t>MSU Extension Irrigation System Evaluation Tool, 5-6-14</t>
  </si>
  <si>
    <t>H&amp;H numerator</t>
  </si>
  <si>
    <t>Water Depth (cm)</t>
  </si>
  <si>
    <t>Operating Pressure (psi)</t>
  </si>
  <si>
    <t>Average Application (in) =</t>
  </si>
  <si>
    <t>steady</t>
  </si>
  <si>
    <t>TOWER</t>
  </si>
  <si>
    <t>START OF END GUN</t>
  </si>
  <si>
    <t>END GUN SPRAY</t>
  </si>
  <si>
    <t>SPRAY</t>
  </si>
  <si>
    <t>DRY CUP</t>
  </si>
  <si>
    <t>end of effective area</t>
  </si>
  <si>
    <t>Irrigation system uniformity 5-2019 example</t>
  </si>
  <si>
    <t>pivot</t>
  </si>
  <si>
    <t>Irrigation system uniformity 5-2019 example-cleaned</t>
  </si>
  <si>
    <t>Trace</t>
  </si>
  <si>
    <t>gusty</t>
  </si>
  <si>
    <t>6-15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</si>
</sst>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  <numFmt numFmtId="173" formatCode="0\ \1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Geneva"/>
      <family val="0"/>
    </font>
    <font>
      <b/>
      <sz val="14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31"/>
      <name val="Verdana"/>
      <family val="2"/>
    </font>
    <font>
      <sz val="10"/>
      <color indexed="8"/>
      <name val="Verdana"/>
      <family val="2"/>
    </font>
    <font>
      <sz val="8.4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59" applyNumberFormat="1" applyFont="1" applyAlignment="1">
      <alignment horizontal="center" vertical="center"/>
    </xf>
    <xf numFmtId="9" fontId="0" fillId="0" borderId="0" xfId="59" applyFont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33" borderId="14" xfId="0" applyFont="1" applyFill="1" applyBorder="1" applyAlignment="1">
      <alignment/>
    </xf>
    <xf numFmtId="1" fontId="0" fillId="33" borderId="20" xfId="0" applyNumberForma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33" borderId="19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" fontId="4" fillId="34" borderId="19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14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0775"/>
          <c:w val="0.81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'Raw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</c:numCache>
            </c:numRef>
          </c:xVal>
          <c:yVal>
            <c:numRef>
              <c:f>'Raw Data Entry'!$D$23:$D$204</c:f>
              <c:numCache>
                <c:ptCount val="182"/>
                <c:pt idx="7">
                  <c:v>80</c:v>
                </c:pt>
                <c:pt idx="8">
                  <c:v>70</c:v>
                </c:pt>
                <c:pt idx="9">
                  <c:v>80</c:v>
                </c:pt>
                <c:pt idx="10">
                  <c:v>100</c:v>
                </c:pt>
                <c:pt idx="11">
                  <c:v>80</c:v>
                </c:pt>
                <c:pt idx="12">
                  <c:v>95</c:v>
                </c:pt>
                <c:pt idx="13">
                  <c:v>100</c:v>
                </c:pt>
                <c:pt idx="14">
                  <c:v>80</c:v>
                </c:pt>
                <c:pt idx="15">
                  <c:v>100</c:v>
                </c:pt>
                <c:pt idx="16">
                  <c:v>105</c:v>
                </c:pt>
                <c:pt idx="17">
                  <c:v>115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95</c:v>
                </c:pt>
                <c:pt idx="22">
                  <c:v>130</c:v>
                </c:pt>
                <c:pt idx="23">
                  <c:v>105</c:v>
                </c:pt>
                <c:pt idx="24">
                  <c:v>120</c:v>
                </c:pt>
                <c:pt idx="25">
                  <c:v>105</c:v>
                </c:pt>
                <c:pt idx="26">
                  <c:v>110</c:v>
                </c:pt>
                <c:pt idx="27">
                  <c:v>110</c:v>
                </c:pt>
                <c:pt idx="28">
                  <c:v>105</c:v>
                </c:pt>
                <c:pt idx="29">
                  <c:v>110</c:v>
                </c:pt>
                <c:pt idx="30">
                  <c:v>105</c:v>
                </c:pt>
                <c:pt idx="31">
                  <c:v>115</c:v>
                </c:pt>
                <c:pt idx="32">
                  <c:v>105</c:v>
                </c:pt>
                <c:pt idx="33">
                  <c:v>105</c:v>
                </c:pt>
                <c:pt idx="34">
                  <c:v>125</c:v>
                </c:pt>
                <c:pt idx="35">
                  <c:v>110</c:v>
                </c:pt>
                <c:pt idx="36">
                  <c:v>100</c:v>
                </c:pt>
                <c:pt idx="37">
                  <c:v>105</c:v>
                </c:pt>
                <c:pt idx="38">
                  <c:v>95</c:v>
                </c:pt>
                <c:pt idx="39">
                  <c:v>115</c:v>
                </c:pt>
                <c:pt idx="40">
                  <c:v>105</c:v>
                </c:pt>
                <c:pt idx="41">
                  <c:v>105</c:v>
                </c:pt>
                <c:pt idx="42">
                  <c:v>110</c:v>
                </c:pt>
                <c:pt idx="43">
                  <c:v>95</c:v>
                </c:pt>
                <c:pt idx="44">
                  <c:v>105</c:v>
                </c:pt>
                <c:pt idx="45">
                  <c:v>120</c:v>
                </c:pt>
                <c:pt idx="46">
                  <c:v>110</c:v>
                </c:pt>
                <c:pt idx="47">
                  <c:v>110</c:v>
                </c:pt>
                <c:pt idx="48">
                  <c:v>110</c:v>
                </c:pt>
                <c:pt idx="49">
                  <c:v>120</c:v>
                </c:pt>
                <c:pt idx="50">
                  <c:v>110</c:v>
                </c:pt>
                <c:pt idx="51">
                  <c:v>115</c:v>
                </c:pt>
                <c:pt idx="52">
                  <c:v>125</c:v>
                </c:pt>
                <c:pt idx="53">
                  <c:v>140</c:v>
                </c:pt>
                <c:pt idx="54">
                  <c:v>100</c:v>
                </c:pt>
                <c:pt idx="55">
                  <c:v>110</c:v>
                </c:pt>
                <c:pt idx="56">
                  <c:v>105</c:v>
                </c:pt>
                <c:pt idx="57">
                  <c:v>110</c:v>
                </c:pt>
                <c:pt idx="58">
                  <c:v>115</c:v>
                </c:pt>
                <c:pt idx="59">
                  <c:v>105</c:v>
                </c:pt>
                <c:pt idx="60">
                  <c:v>120</c:v>
                </c:pt>
                <c:pt idx="61">
                  <c:v>105</c:v>
                </c:pt>
                <c:pt idx="62">
                  <c:v>115</c:v>
                </c:pt>
                <c:pt idx="63">
                  <c:v>100</c:v>
                </c:pt>
                <c:pt idx="64">
                  <c:v>110</c:v>
                </c:pt>
                <c:pt idx="65">
                  <c:v>100</c:v>
                </c:pt>
                <c:pt idx="66">
                  <c:v>100</c:v>
                </c:pt>
                <c:pt idx="67">
                  <c:v>120</c:v>
                </c:pt>
                <c:pt idx="68">
                  <c:v>120</c:v>
                </c:pt>
                <c:pt idx="69">
                  <c:v>130</c:v>
                </c:pt>
                <c:pt idx="70">
                  <c:v>130</c:v>
                </c:pt>
                <c:pt idx="71">
                  <c:v>120</c:v>
                </c:pt>
                <c:pt idx="72">
                  <c:v>90</c:v>
                </c:pt>
                <c:pt idx="73">
                  <c:v>50</c:v>
                </c:pt>
                <c:pt idx="74">
                  <c:v>25</c:v>
                </c:pt>
                <c:pt idx="75">
                  <c:v>20</c:v>
                </c:pt>
              </c:numCache>
            </c:numRef>
          </c:yVal>
          <c:smooth val="0"/>
        </c:ser>
        <c:axId val="61435724"/>
        <c:axId val="16050605"/>
      </c:scatterChart>
      <c:valAx>
        <c:axId val="6143572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50605"/>
        <c:crosses val="autoZero"/>
        <c:crossBetween val="midCat"/>
        <c:dispUnits/>
      </c:valAx>
      <c:valAx>
        <c:axId val="16050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357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25"/>
          <c:y val="0.6785"/>
          <c:w val="0.140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-0.00325"/>
          <c:w val="0.809"/>
          <c:h val="0.8275"/>
        </c:manualLayout>
      </c:layout>
      <c:scatterChart>
        <c:scatterStyle val="lineMarker"/>
        <c:varyColors val="0"/>
        <c:ser>
          <c:idx val="1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'Clean Data Entry'!$C$37:$C$147</c:f>
              <c:numCache>
                <c:ptCount val="111"/>
                <c:pt idx="0">
                  <c:v>130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170</c:v>
                </c:pt>
                <c:pt idx="5">
                  <c:v>180</c:v>
                </c:pt>
                <c:pt idx="6">
                  <c:v>190</c:v>
                </c:pt>
                <c:pt idx="7">
                  <c:v>200</c:v>
                </c:pt>
                <c:pt idx="8">
                  <c:v>210</c:v>
                </c:pt>
                <c:pt idx="9">
                  <c:v>220</c:v>
                </c:pt>
                <c:pt idx="10">
                  <c:v>230</c:v>
                </c:pt>
                <c:pt idx="11">
                  <c:v>240</c:v>
                </c:pt>
                <c:pt idx="12">
                  <c:v>250</c:v>
                </c:pt>
                <c:pt idx="13">
                  <c:v>260</c:v>
                </c:pt>
                <c:pt idx="14">
                  <c:v>270</c:v>
                </c:pt>
                <c:pt idx="15">
                  <c:v>280</c:v>
                </c:pt>
                <c:pt idx="16">
                  <c:v>290</c:v>
                </c:pt>
                <c:pt idx="17">
                  <c:v>300</c:v>
                </c:pt>
                <c:pt idx="18">
                  <c:v>310</c:v>
                </c:pt>
                <c:pt idx="19">
                  <c:v>320</c:v>
                </c:pt>
                <c:pt idx="20">
                  <c:v>330</c:v>
                </c:pt>
                <c:pt idx="21">
                  <c:v>340</c:v>
                </c:pt>
                <c:pt idx="22">
                  <c:v>350</c:v>
                </c:pt>
                <c:pt idx="23">
                  <c:v>360</c:v>
                </c:pt>
                <c:pt idx="24">
                  <c:v>370</c:v>
                </c:pt>
                <c:pt idx="25">
                  <c:v>380</c:v>
                </c:pt>
                <c:pt idx="26">
                  <c:v>390</c:v>
                </c:pt>
                <c:pt idx="27">
                  <c:v>400</c:v>
                </c:pt>
                <c:pt idx="28">
                  <c:v>410</c:v>
                </c:pt>
                <c:pt idx="29">
                  <c:v>420</c:v>
                </c:pt>
                <c:pt idx="30">
                  <c:v>430</c:v>
                </c:pt>
                <c:pt idx="31">
                  <c:v>440</c:v>
                </c:pt>
                <c:pt idx="32">
                  <c:v>450</c:v>
                </c:pt>
                <c:pt idx="33">
                  <c:v>460</c:v>
                </c:pt>
                <c:pt idx="34">
                  <c:v>470</c:v>
                </c:pt>
                <c:pt idx="35">
                  <c:v>480</c:v>
                </c:pt>
                <c:pt idx="36">
                  <c:v>490</c:v>
                </c:pt>
                <c:pt idx="37">
                  <c:v>500</c:v>
                </c:pt>
                <c:pt idx="38">
                  <c:v>510</c:v>
                </c:pt>
                <c:pt idx="39">
                  <c:v>520</c:v>
                </c:pt>
                <c:pt idx="40">
                  <c:v>530</c:v>
                </c:pt>
                <c:pt idx="41">
                  <c:v>540</c:v>
                </c:pt>
                <c:pt idx="42">
                  <c:v>550</c:v>
                </c:pt>
                <c:pt idx="43">
                  <c:v>560</c:v>
                </c:pt>
                <c:pt idx="44">
                  <c:v>570</c:v>
                </c:pt>
                <c:pt idx="45">
                  <c:v>580</c:v>
                </c:pt>
                <c:pt idx="46">
                  <c:v>590</c:v>
                </c:pt>
                <c:pt idx="47">
                  <c:v>600</c:v>
                </c:pt>
                <c:pt idx="48">
                  <c:v>610</c:v>
                </c:pt>
                <c:pt idx="49">
                  <c:v>620</c:v>
                </c:pt>
                <c:pt idx="50">
                  <c:v>630</c:v>
                </c:pt>
                <c:pt idx="51">
                  <c:v>640</c:v>
                </c:pt>
                <c:pt idx="52">
                  <c:v>650</c:v>
                </c:pt>
                <c:pt idx="53">
                  <c:v>660</c:v>
                </c:pt>
                <c:pt idx="54">
                  <c:v>670</c:v>
                </c:pt>
                <c:pt idx="55">
                  <c:v>680</c:v>
                </c:pt>
                <c:pt idx="56">
                  <c:v>690</c:v>
                </c:pt>
                <c:pt idx="57">
                  <c:v>700</c:v>
                </c:pt>
                <c:pt idx="58">
                  <c:v>710</c:v>
                </c:pt>
              </c:numCache>
            </c:numRef>
          </c:xVal>
          <c:yVal>
            <c:numRef>
              <c:f>'Clean Data Entry'!$D$37:$D$147</c:f>
              <c:numCache>
                <c:ptCount val="111"/>
                <c:pt idx="0">
                  <c:v>80</c:v>
                </c:pt>
                <c:pt idx="1">
                  <c:v>100</c:v>
                </c:pt>
                <c:pt idx="2">
                  <c:v>105</c:v>
                </c:pt>
                <c:pt idx="3">
                  <c:v>115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95</c:v>
                </c:pt>
                <c:pt idx="8">
                  <c:v>130</c:v>
                </c:pt>
                <c:pt idx="9">
                  <c:v>105</c:v>
                </c:pt>
                <c:pt idx="10">
                  <c:v>120</c:v>
                </c:pt>
                <c:pt idx="11">
                  <c:v>105</c:v>
                </c:pt>
                <c:pt idx="12">
                  <c:v>110</c:v>
                </c:pt>
                <c:pt idx="13">
                  <c:v>110</c:v>
                </c:pt>
                <c:pt idx="14">
                  <c:v>105</c:v>
                </c:pt>
                <c:pt idx="15">
                  <c:v>110</c:v>
                </c:pt>
                <c:pt idx="16">
                  <c:v>105</c:v>
                </c:pt>
                <c:pt idx="17">
                  <c:v>115</c:v>
                </c:pt>
                <c:pt idx="18">
                  <c:v>105</c:v>
                </c:pt>
                <c:pt idx="19">
                  <c:v>105</c:v>
                </c:pt>
                <c:pt idx="20">
                  <c:v>125</c:v>
                </c:pt>
                <c:pt idx="21">
                  <c:v>110</c:v>
                </c:pt>
                <c:pt idx="22">
                  <c:v>100</c:v>
                </c:pt>
                <c:pt idx="23">
                  <c:v>105</c:v>
                </c:pt>
                <c:pt idx="24">
                  <c:v>95</c:v>
                </c:pt>
                <c:pt idx="25">
                  <c:v>115</c:v>
                </c:pt>
                <c:pt idx="26">
                  <c:v>105</c:v>
                </c:pt>
                <c:pt idx="27">
                  <c:v>105</c:v>
                </c:pt>
                <c:pt idx="28">
                  <c:v>110</c:v>
                </c:pt>
                <c:pt idx="29">
                  <c:v>95</c:v>
                </c:pt>
                <c:pt idx="30">
                  <c:v>105</c:v>
                </c:pt>
                <c:pt idx="31">
                  <c:v>120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120</c:v>
                </c:pt>
                <c:pt idx="36">
                  <c:v>110</c:v>
                </c:pt>
                <c:pt idx="37">
                  <c:v>115</c:v>
                </c:pt>
                <c:pt idx="38">
                  <c:v>125</c:v>
                </c:pt>
                <c:pt idx="39">
                  <c:v>140</c:v>
                </c:pt>
                <c:pt idx="40">
                  <c:v>100</c:v>
                </c:pt>
                <c:pt idx="41">
                  <c:v>110</c:v>
                </c:pt>
                <c:pt idx="42">
                  <c:v>105</c:v>
                </c:pt>
                <c:pt idx="43">
                  <c:v>110</c:v>
                </c:pt>
                <c:pt idx="44">
                  <c:v>115</c:v>
                </c:pt>
                <c:pt idx="45">
                  <c:v>105</c:v>
                </c:pt>
                <c:pt idx="46">
                  <c:v>120</c:v>
                </c:pt>
                <c:pt idx="47">
                  <c:v>105</c:v>
                </c:pt>
                <c:pt idx="48">
                  <c:v>115</c:v>
                </c:pt>
                <c:pt idx="49">
                  <c:v>100</c:v>
                </c:pt>
                <c:pt idx="50">
                  <c:v>110</c:v>
                </c:pt>
                <c:pt idx="51">
                  <c:v>100</c:v>
                </c:pt>
                <c:pt idx="52">
                  <c:v>100</c:v>
                </c:pt>
                <c:pt idx="53">
                  <c:v>120</c:v>
                </c:pt>
                <c:pt idx="54">
                  <c:v>120</c:v>
                </c:pt>
                <c:pt idx="55">
                  <c:v>130</c:v>
                </c:pt>
                <c:pt idx="56">
                  <c:v>130</c:v>
                </c:pt>
                <c:pt idx="57">
                  <c:v>120</c:v>
                </c:pt>
                <c:pt idx="58">
                  <c:v>90</c:v>
                </c:pt>
              </c:numCache>
            </c:numRef>
          </c:yVal>
          <c:smooth val="0"/>
        </c:ser>
        <c:ser>
          <c:idx val="0"/>
          <c:order val="1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'Clean Data Entry'!$C$37:$C$147</c:f>
              <c:numCache>
                <c:ptCount val="111"/>
                <c:pt idx="0">
                  <c:v>130</c:v>
                </c:pt>
                <c:pt idx="1">
                  <c:v>140</c:v>
                </c:pt>
                <c:pt idx="2">
                  <c:v>150</c:v>
                </c:pt>
                <c:pt idx="3">
                  <c:v>160</c:v>
                </c:pt>
                <c:pt idx="4">
                  <c:v>170</c:v>
                </c:pt>
                <c:pt idx="5">
                  <c:v>180</c:v>
                </c:pt>
                <c:pt idx="6">
                  <c:v>190</c:v>
                </c:pt>
                <c:pt idx="7">
                  <c:v>200</c:v>
                </c:pt>
                <c:pt idx="8">
                  <c:v>210</c:v>
                </c:pt>
                <c:pt idx="9">
                  <c:v>220</c:v>
                </c:pt>
                <c:pt idx="10">
                  <c:v>230</c:v>
                </c:pt>
                <c:pt idx="11">
                  <c:v>240</c:v>
                </c:pt>
                <c:pt idx="12">
                  <c:v>250</c:v>
                </c:pt>
                <c:pt idx="13">
                  <c:v>260</c:v>
                </c:pt>
                <c:pt idx="14">
                  <c:v>270</c:v>
                </c:pt>
                <c:pt idx="15">
                  <c:v>280</c:v>
                </c:pt>
                <c:pt idx="16">
                  <c:v>290</c:v>
                </c:pt>
                <c:pt idx="17">
                  <c:v>300</c:v>
                </c:pt>
                <c:pt idx="18">
                  <c:v>310</c:v>
                </c:pt>
                <c:pt idx="19">
                  <c:v>320</c:v>
                </c:pt>
                <c:pt idx="20">
                  <c:v>330</c:v>
                </c:pt>
                <c:pt idx="21">
                  <c:v>340</c:v>
                </c:pt>
                <c:pt idx="22">
                  <c:v>350</c:v>
                </c:pt>
                <c:pt idx="23">
                  <c:v>360</c:v>
                </c:pt>
                <c:pt idx="24">
                  <c:v>370</c:v>
                </c:pt>
                <c:pt idx="25">
                  <c:v>380</c:v>
                </c:pt>
                <c:pt idx="26">
                  <c:v>390</c:v>
                </c:pt>
                <c:pt idx="27">
                  <c:v>400</c:v>
                </c:pt>
                <c:pt idx="28">
                  <c:v>410</c:v>
                </c:pt>
                <c:pt idx="29">
                  <c:v>420</c:v>
                </c:pt>
                <c:pt idx="30">
                  <c:v>430</c:v>
                </c:pt>
                <c:pt idx="31">
                  <c:v>440</c:v>
                </c:pt>
                <c:pt idx="32">
                  <c:v>450</c:v>
                </c:pt>
                <c:pt idx="33">
                  <c:v>460</c:v>
                </c:pt>
                <c:pt idx="34">
                  <c:v>470</c:v>
                </c:pt>
                <c:pt idx="35">
                  <c:v>480</c:v>
                </c:pt>
                <c:pt idx="36">
                  <c:v>490</c:v>
                </c:pt>
                <c:pt idx="37">
                  <c:v>500</c:v>
                </c:pt>
                <c:pt idx="38">
                  <c:v>510</c:v>
                </c:pt>
                <c:pt idx="39">
                  <c:v>520</c:v>
                </c:pt>
                <c:pt idx="40">
                  <c:v>530</c:v>
                </c:pt>
                <c:pt idx="41">
                  <c:v>540</c:v>
                </c:pt>
                <c:pt idx="42">
                  <c:v>550</c:v>
                </c:pt>
                <c:pt idx="43">
                  <c:v>560</c:v>
                </c:pt>
                <c:pt idx="44">
                  <c:v>570</c:v>
                </c:pt>
                <c:pt idx="45">
                  <c:v>580</c:v>
                </c:pt>
                <c:pt idx="46">
                  <c:v>590</c:v>
                </c:pt>
                <c:pt idx="47">
                  <c:v>600</c:v>
                </c:pt>
                <c:pt idx="48">
                  <c:v>610</c:v>
                </c:pt>
                <c:pt idx="49">
                  <c:v>620</c:v>
                </c:pt>
                <c:pt idx="50">
                  <c:v>630</c:v>
                </c:pt>
                <c:pt idx="51">
                  <c:v>640</c:v>
                </c:pt>
                <c:pt idx="52">
                  <c:v>650</c:v>
                </c:pt>
                <c:pt idx="53">
                  <c:v>660</c:v>
                </c:pt>
                <c:pt idx="54">
                  <c:v>670</c:v>
                </c:pt>
                <c:pt idx="55">
                  <c:v>680</c:v>
                </c:pt>
                <c:pt idx="56">
                  <c:v>690</c:v>
                </c:pt>
                <c:pt idx="57">
                  <c:v>700</c:v>
                </c:pt>
                <c:pt idx="58">
                  <c:v>710</c:v>
                </c:pt>
              </c:numCache>
            </c:numRef>
          </c:xVal>
          <c:yVal>
            <c:numRef>
              <c:f>'Clean Data Entry'!$D$37:$D$147</c:f>
              <c:numCache>
                <c:ptCount val="111"/>
                <c:pt idx="0">
                  <c:v>80</c:v>
                </c:pt>
                <c:pt idx="1">
                  <c:v>100</c:v>
                </c:pt>
                <c:pt idx="2">
                  <c:v>105</c:v>
                </c:pt>
                <c:pt idx="3">
                  <c:v>115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95</c:v>
                </c:pt>
                <c:pt idx="8">
                  <c:v>130</c:v>
                </c:pt>
                <c:pt idx="9">
                  <c:v>105</c:v>
                </c:pt>
                <c:pt idx="10">
                  <c:v>120</c:v>
                </c:pt>
                <c:pt idx="11">
                  <c:v>105</c:v>
                </c:pt>
                <c:pt idx="12">
                  <c:v>110</c:v>
                </c:pt>
                <c:pt idx="13">
                  <c:v>110</c:v>
                </c:pt>
                <c:pt idx="14">
                  <c:v>105</c:v>
                </c:pt>
                <c:pt idx="15">
                  <c:v>110</c:v>
                </c:pt>
                <c:pt idx="16">
                  <c:v>105</c:v>
                </c:pt>
                <c:pt idx="17">
                  <c:v>115</c:v>
                </c:pt>
                <c:pt idx="18">
                  <c:v>105</c:v>
                </c:pt>
                <c:pt idx="19">
                  <c:v>105</c:v>
                </c:pt>
                <c:pt idx="20">
                  <c:v>125</c:v>
                </c:pt>
                <c:pt idx="21">
                  <c:v>110</c:v>
                </c:pt>
                <c:pt idx="22">
                  <c:v>100</c:v>
                </c:pt>
                <c:pt idx="23">
                  <c:v>105</c:v>
                </c:pt>
                <c:pt idx="24">
                  <c:v>95</c:v>
                </c:pt>
                <c:pt idx="25">
                  <c:v>115</c:v>
                </c:pt>
                <c:pt idx="26">
                  <c:v>105</c:v>
                </c:pt>
                <c:pt idx="27">
                  <c:v>105</c:v>
                </c:pt>
                <c:pt idx="28">
                  <c:v>110</c:v>
                </c:pt>
                <c:pt idx="29">
                  <c:v>95</c:v>
                </c:pt>
                <c:pt idx="30">
                  <c:v>105</c:v>
                </c:pt>
                <c:pt idx="31">
                  <c:v>120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120</c:v>
                </c:pt>
                <c:pt idx="36">
                  <c:v>110</c:v>
                </c:pt>
                <c:pt idx="37">
                  <c:v>115</c:v>
                </c:pt>
                <c:pt idx="38">
                  <c:v>125</c:v>
                </c:pt>
                <c:pt idx="39">
                  <c:v>140</c:v>
                </c:pt>
                <c:pt idx="40">
                  <c:v>100</c:v>
                </c:pt>
                <c:pt idx="41">
                  <c:v>110</c:v>
                </c:pt>
                <c:pt idx="42">
                  <c:v>105</c:v>
                </c:pt>
                <c:pt idx="43">
                  <c:v>110</c:v>
                </c:pt>
                <c:pt idx="44">
                  <c:v>115</c:v>
                </c:pt>
                <c:pt idx="45">
                  <c:v>105</c:v>
                </c:pt>
                <c:pt idx="46">
                  <c:v>120</c:v>
                </c:pt>
                <c:pt idx="47">
                  <c:v>105</c:v>
                </c:pt>
                <c:pt idx="48">
                  <c:v>115</c:v>
                </c:pt>
                <c:pt idx="49">
                  <c:v>100</c:v>
                </c:pt>
                <c:pt idx="50">
                  <c:v>110</c:v>
                </c:pt>
                <c:pt idx="51">
                  <c:v>100</c:v>
                </c:pt>
                <c:pt idx="52">
                  <c:v>100</c:v>
                </c:pt>
                <c:pt idx="53">
                  <c:v>120</c:v>
                </c:pt>
                <c:pt idx="54">
                  <c:v>120</c:v>
                </c:pt>
                <c:pt idx="55">
                  <c:v>130</c:v>
                </c:pt>
                <c:pt idx="56">
                  <c:v>130</c:v>
                </c:pt>
                <c:pt idx="57">
                  <c:v>120</c:v>
                </c:pt>
                <c:pt idx="58">
                  <c:v>90</c:v>
                </c:pt>
              </c:numCache>
            </c:numRef>
          </c:yVal>
          <c:smooth val="0"/>
        </c:ser>
        <c:axId val="10237718"/>
        <c:axId val="25030599"/>
      </c:scatterChart>
      <c:valAx>
        <c:axId val="1023771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30599"/>
        <c:crosses val="autoZero"/>
        <c:crossBetween val="midCat"/>
        <c:dispUnits/>
      </c:valAx>
      <c:valAx>
        <c:axId val="25030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377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5"/>
          <c:y val="0.68"/>
          <c:w val="0.140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0.15225</cdr:y>
    </cdr:from>
    <cdr:to>
      <cdr:x>0.214</cdr:x>
      <cdr:y>0.787</cdr:y>
    </cdr:to>
    <cdr:sp>
      <cdr:nvSpPr>
        <cdr:cNvPr id="1" name="Line 4"/>
        <cdr:cNvSpPr>
          <a:spLocks/>
        </cdr:cNvSpPr>
      </cdr:nvSpPr>
      <cdr:spPr>
        <a:xfrm>
          <a:off x="1847850" y="895350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0.078</cdr:y>
    </cdr:from>
    <cdr:to>
      <cdr:x>0.641</cdr:x>
      <cdr:y>0.106</cdr:y>
    </cdr:to>
    <cdr:sp>
      <cdr:nvSpPr>
        <cdr:cNvPr id="2" name="Text Box 5"/>
        <cdr:cNvSpPr txBox="1">
          <a:spLocks noChangeArrowheads="1"/>
        </cdr:cNvSpPr>
      </cdr:nvSpPr>
      <cdr:spPr>
        <a:xfrm>
          <a:off x="4838700" y="457200"/>
          <a:ext cx="704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0.214</cdr:x>
      <cdr:y>0.3215</cdr:y>
    </cdr:from>
    <cdr:to>
      <cdr:x>0.30025</cdr:x>
      <cdr:y>0.3565</cdr:y>
    </cdr:to>
    <cdr:sp>
      <cdr:nvSpPr>
        <cdr:cNvPr id="3" name="Text Box 6"/>
        <cdr:cNvSpPr txBox="1">
          <a:spLocks noChangeArrowheads="1"/>
        </cdr:cNvSpPr>
      </cdr:nvSpPr>
      <cdr:spPr>
        <a:xfrm>
          <a:off x="1847850" y="189547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</cdr:x>
      <cdr:y>0.1515</cdr:y>
    </cdr:from>
    <cdr:to>
      <cdr:x>0.3025</cdr:x>
      <cdr:y>0.78775</cdr:y>
    </cdr:to>
    <cdr:sp>
      <cdr:nvSpPr>
        <cdr:cNvPr id="4" name="Line 12"/>
        <cdr:cNvSpPr>
          <a:spLocks/>
        </cdr:cNvSpPr>
      </cdr:nvSpPr>
      <cdr:spPr>
        <a:xfrm flipH="1" flipV="1">
          <a:off x="2581275" y="895350"/>
          <a:ext cx="3810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0.11675</cdr:y>
    </cdr:from>
    <cdr:to>
      <cdr:x>0.5075</cdr:x>
      <cdr:y>0.1515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57600" y="68580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0.7005</cdr:x>
      <cdr:y>0.116</cdr:y>
    </cdr:from>
    <cdr:to>
      <cdr:x>0.70875</cdr:x>
      <cdr:y>0.789</cdr:y>
    </cdr:to>
    <cdr:sp>
      <cdr:nvSpPr>
        <cdr:cNvPr id="6" name="Line 16"/>
        <cdr:cNvSpPr>
          <a:spLocks/>
        </cdr:cNvSpPr>
      </cdr:nvSpPr>
      <cdr:spPr>
        <a:xfrm flipH="1" flipV="1">
          <a:off x="6067425" y="685800"/>
          <a:ext cx="7620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0.1615</cdr:y>
    </cdr:from>
    <cdr:to>
      <cdr:x>0.76725</cdr:x>
      <cdr:y>0.788</cdr:y>
    </cdr:to>
    <cdr:sp>
      <cdr:nvSpPr>
        <cdr:cNvPr id="7" name="Line 18"/>
        <cdr:cNvSpPr>
          <a:spLocks/>
        </cdr:cNvSpPr>
      </cdr:nvSpPr>
      <cdr:spPr>
        <a:xfrm flipH="1" flipV="1">
          <a:off x="6638925" y="952500"/>
          <a:ext cx="9525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0.1145</cdr:y>
    </cdr:from>
    <cdr:to>
      <cdr:x>0.78375</cdr:x>
      <cdr:y>0.14775</cdr:y>
    </cdr:to>
    <cdr:sp>
      <cdr:nvSpPr>
        <cdr:cNvPr id="8" name="Text Box 19"/>
        <cdr:cNvSpPr txBox="1">
          <a:spLocks noChangeArrowheads="1"/>
        </cdr:cNvSpPr>
      </cdr:nvSpPr>
      <cdr:spPr>
        <a:xfrm>
          <a:off x="6038850" y="67627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  <cdr:relSizeAnchor xmlns:cdr="http://schemas.openxmlformats.org/drawingml/2006/chartDrawing">
    <cdr:from>
      <cdr:x>0.3905</cdr:x>
      <cdr:y>0.138</cdr:y>
    </cdr:from>
    <cdr:to>
      <cdr:x>0.3905</cdr:x>
      <cdr:y>0.773</cdr:y>
    </cdr:to>
    <cdr:sp>
      <cdr:nvSpPr>
        <cdr:cNvPr id="9" name="Line 4"/>
        <cdr:cNvSpPr>
          <a:spLocks/>
        </cdr:cNvSpPr>
      </cdr:nvSpPr>
      <cdr:spPr>
        <a:xfrm>
          <a:off x="3381375" y="8096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0.141</cdr:y>
    </cdr:from>
    <cdr:to>
      <cdr:x>0.46775</cdr:x>
      <cdr:y>0.77575</cdr:y>
    </cdr:to>
    <cdr:sp>
      <cdr:nvSpPr>
        <cdr:cNvPr id="10" name="Line 4"/>
        <cdr:cNvSpPr>
          <a:spLocks/>
        </cdr:cNvSpPr>
      </cdr:nvSpPr>
      <cdr:spPr>
        <a:xfrm>
          <a:off x="4048125" y="82867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0.14475</cdr:y>
    </cdr:from>
    <cdr:to>
      <cdr:x>0.557</cdr:x>
      <cdr:y>0.77925</cdr:y>
    </cdr:to>
    <cdr:sp>
      <cdr:nvSpPr>
        <cdr:cNvPr id="11" name="Line 4"/>
        <cdr:cNvSpPr>
          <a:spLocks/>
        </cdr:cNvSpPr>
      </cdr:nvSpPr>
      <cdr:spPr>
        <a:xfrm>
          <a:off x="4819650" y="857250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</cdr:x>
      <cdr:y>0.15225</cdr:y>
    </cdr:from>
    <cdr:to>
      <cdr:x>0.214</cdr:x>
      <cdr:y>0.787</cdr:y>
    </cdr:to>
    <cdr:sp>
      <cdr:nvSpPr>
        <cdr:cNvPr id="12" name="Line 4"/>
        <cdr:cNvSpPr>
          <a:spLocks/>
        </cdr:cNvSpPr>
      </cdr:nvSpPr>
      <cdr:spPr>
        <a:xfrm>
          <a:off x="1847850" y="895350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0.078</cdr:y>
    </cdr:from>
    <cdr:to>
      <cdr:x>0.641</cdr:x>
      <cdr:y>0.106</cdr:y>
    </cdr:to>
    <cdr:sp>
      <cdr:nvSpPr>
        <cdr:cNvPr id="13" name="Text Box 5"/>
        <cdr:cNvSpPr txBox="1">
          <a:spLocks noChangeArrowheads="1"/>
        </cdr:cNvSpPr>
      </cdr:nvSpPr>
      <cdr:spPr>
        <a:xfrm>
          <a:off x="4838700" y="457200"/>
          <a:ext cx="704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0.214</cdr:x>
      <cdr:y>0.3215</cdr:y>
    </cdr:from>
    <cdr:to>
      <cdr:x>0.30025</cdr:x>
      <cdr:y>0.3565</cdr:y>
    </cdr:to>
    <cdr:sp>
      <cdr:nvSpPr>
        <cdr:cNvPr id="14" name="Text Box 6"/>
        <cdr:cNvSpPr txBox="1">
          <a:spLocks noChangeArrowheads="1"/>
        </cdr:cNvSpPr>
      </cdr:nvSpPr>
      <cdr:spPr>
        <a:xfrm>
          <a:off x="1847850" y="189547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</cdr:x>
      <cdr:y>0.1515</cdr:y>
    </cdr:from>
    <cdr:to>
      <cdr:x>0.3025</cdr:x>
      <cdr:y>0.78775</cdr:y>
    </cdr:to>
    <cdr:sp>
      <cdr:nvSpPr>
        <cdr:cNvPr id="15" name="Line 12"/>
        <cdr:cNvSpPr>
          <a:spLocks/>
        </cdr:cNvSpPr>
      </cdr:nvSpPr>
      <cdr:spPr>
        <a:xfrm flipH="1" flipV="1">
          <a:off x="2581275" y="895350"/>
          <a:ext cx="3810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0.11675</cdr:y>
    </cdr:from>
    <cdr:to>
      <cdr:x>0.5075</cdr:x>
      <cdr:y>0.1515</cdr:y>
    </cdr:to>
    <cdr:sp>
      <cdr:nvSpPr>
        <cdr:cNvPr id="16" name="Text Box 13"/>
        <cdr:cNvSpPr txBox="1">
          <a:spLocks noChangeArrowheads="1"/>
        </cdr:cNvSpPr>
      </cdr:nvSpPr>
      <cdr:spPr>
        <a:xfrm>
          <a:off x="3657600" y="68580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0.7005</cdr:x>
      <cdr:y>0.116</cdr:y>
    </cdr:from>
    <cdr:to>
      <cdr:x>0.70875</cdr:x>
      <cdr:y>0.789</cdr:y>
    </cdr:to>
    <cdr:sp>
      <cdr:nvSpPr>
        <cdr:cNvPr id="17" name="Line 16"/>
        <cdr:cNvSpPr>
          <a:spLocks/>
        </cdr:cNvSpPr>
      </cdr:nvSpPr>
      <cdr:spPr>
        <a:xfrm flipH="1" flipV="1">
          <a:off x="6067425" y="685800"/>
          <a:ext cx="7620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0.1615</cdr:y>
    </cdr:from>
    <cdr:to>
      <cdr:x>0.76725</cdr:x>
      <cdr:y>0.788</cdr:y>
    </cdr:to>
    <cdr:sp>
      <cdr:nvSpPr>
        <cdr:cNvPr id="18" name="Line 18"/>
        <cdr:cNvSpPr>
          <a:spLocks/>
        </cdr:cNvSpPr>
      </cdr:nvSpPr>
      <cdr:spPr>
        <a:xfrm flipH="1" flipV="1">
          <a:off x="6638925" y="952500"/>
          <a:ext cx="9525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0.1145</cdr:y>
    </cdr:from>
    <cdr:to>
      <cdr:x>0.78375</cdr:x>
      <cdr:y>0.14775</cdr:y>
    </cdr:to>
    <cdr:sp>
      <cdr:nvSpPr>
        <cdr:cNvPr id="19" name="Text Box 19"/>
        <cdr:cNvSpPr txBox="1">
          <a:spLocks noChangeArrowheads="1"/>
        </cdr:cNvSpPr>
      </cdr:nvSpPr>
      <cdr:spPr>
        <a:xfrm>
          <a:off x="6038850" y="67627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  <cdr:relSizeAnchor xmlns:cdr="http://schemas.openxmlformats.org/drawingml/2006/chartDrawing">
    <cdr:from>
      <cdr:x>0.3905</cdr:x>
      <cdr:y>0.138</cdr:y>
    </cdr:from>
    <cdr:to>
      <cdr:x>0.3905</cdr:x>
      <cdr:y>0.773</cdr:y>
    </cdr:to>
    <cdr:sp>
      <cdr:nvSpPr>
        <cdr:cNvPr id="20" name="Line 4"/>
        <cdr:cNvSpPr>
          <a:spLocks/>
        </cdr:cNvSpPr>
      </cdr:nvSpPr>
      <cdr:spPr>
        <a:xfrm>
          <a:off x="3381375" y="8096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0.141</cdr:y>
    </cdr:from>
    <cdr:to>
      <cdr:x>0.46775</cdr:x>
      <cdr:y>0.77575</cdr:y>
    </cdr:to>
    <cdr:sp>
      <cdr:nvSpPr>
        <cdr:cNvPr id="21" name="Line 4"/>
        <cdr:cNvSpPr>
          <a:spLocks/>
        </cdr:cNvSpPr>
      </cdr:nvSpPr>
      <cdr:spPr>
        <a:xfrm>
          <a:off x="4048125" y="82867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0.14475</cdr:y>
    </cdr:from>
    <cdr:to>
      <cdr:x>0.557</cdr:x>
      <cdr:y>0.77925</cdr:y>
    </cdr:to>
    <cdr:sp>
      <cdr:nvSpPr>
        <cdr:cNvPr id="22" name="Line 4"/>
        <cdr:cNvSpPr>
          <a:spLocks/>
        </cdr:cNvSpPr>
      </cdr:nvSpPr>
      <cdr:spPr>
        <a:xfrm>
          <a:off x="4819650" y="857250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0.63125</cdr:x>
      <cdr:y>0.14325</cdr:y>
    </cdr:from>
    <cdr:to>
      <cdr:x>0.63125</cdr:x>
      <cdr:y>0.778</cdr:y>
    </cdr:to>
    <cdr:sp>
      <cdr:nvSpPr>
        <cdr:cNvPr id="23" name="Line 4"/>
        <cdr:cNvSpPr>
          <a:spLocks/>
        </cdr:cNvSpPr>
      </cdr:nvSpPr>
      <cdr:spPr>
        <a:xfrm>
          <a:off x="5467350" y="8477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="90" zoomScaleSheetLayoutView="90" zoomScalePageLayoutView="0" workbookViewId="0" topLeftCell="A1">
      <selection activeCell="P13" sqref="P13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8" width="10.7109375" style="0" customWidth="1"/>
    <col min="9" max="9" width="10.7109375" style="58" customWidth="1"/>
    <col min="10" max="10" width="10.7109375" style="0" customWidth="1"/>
    <col min="11" max="11" width="13.140625" style="0" bestFit="1" customWidth="1"/>
    <col min="12" max="12" width="12.140625" style="0" customWidth="1"/>
    <col min="13" max="21" width="11.8515625" style="0" customWidth="1"/>
    <col min="22" max="141" width="10.7109375" style="0" customWidth="1"/>
  </cols>
  <sheetData>
    <row r="1" ht="16.5" thickBot="1">
      <c r="A1" s="44" t="s">
        <v>41</v>
      </c>
    </row>
    <row r="2" spans="1:11" ht="24" customHeight="1" thickBot="1">
      <c r="A2" t="s">
        <v>11</v>
      </c>
      <c r="B2" s="65" t="s">
        <v>53</v>
      </c>
      <c r="C2" s="14"/>
      <c r="D2" s="14"/>
      <c r="E2" s="14"/>
      <c r="F2" s="15"/>
      <c r="K2" s="12"/>
    </row>
    <row r="3" spans="4:11" ht="18.75" thickBot="1">
      <c r="D3" s="1"/>
      <c r="E3" s="1"/>
      <c r="F3" s="1"/>
      <c r="G3" s="1"/>
      <c r="H3" s="1"/>
      <c r="I3" s="43"/>
      <c r="J3" s="20" t="s">
        <v>13</v>
      </c>
      <c r="K3" s="83">
        <f>100*(1-(P$206/O$206))</f>
        <v>85.93236703408647</v>
      </c>
    </row>
    <row r="4" spans="1:12" ht="13.5" thickBot="1">
      <c r="A4" t="s">
        <v>0</v>
      </c>
      <c r="C4" s="13" t="s">
        <v>54</v>
      </c>
      <c r="D4" s="14"/>
      <c r="E4" s="14"/>
      <c r="F4" s="15"/>
      <c r="G4" s="72" t="s">
        <v>38</v>
      </c>
      <c r="H4" s="73"/>
      <c r="I4" s="73"/>
      <c r="J4" s="73"/>
      <c r="K4" s="73"/>
      <c r="L4" s="74"/>
    </row>
    <row r="5" spans="3:13" ht="13.5" thickBot="1">
      <c r="C5" s="28"/>
      <c r="D5" s="28"/>
      <c r="E5" s="28"/>
      <c r="F5" s="28"/>
      <c r="G5" s="28"/>
      <c r="H5" s="71" t="s">
        <v>45</v>
      </c>
      <c r="I5" s="71"/>
      <c r="J5" s="71"/>
      <c r="K5" s="50">
        <f>(J14/2.54)</f>
        <v>0.5314654811118827</v>
      </c>
      <c r="M5" s="12"/>
    </row>
    <row r="6" spans="1:13" ht="13.5" thickBot="1">
      <c r="A6" t="s">
        <v>24</v>
      </c>
      <c r="C6" s="28"/>
      <c r="D6" s="28"/>
      <c r="E6" s="28"/>
      <c r="F6" s="28"/>
      <c r="G6" s="28"/>
      <c r="J6" s="30" t="s">
        <v>29</v>
      </c>
      <c r="K6" s="50">
        <f>K5-C7</f>
        <v>-0.06853451888811724</v>
      </c>
      <c r="M6" s="12"/>
    </row>
    <row r="7" spans="2:13" ht="13.5" thickBot="1">
      <c r="B7" s="12" t="s">
        <v>25</v>
      </c>
      <c r="C7" s="47">
        <v>0.6</v>
      </c>
      <c r="D7" s="28"/>
      <c r="E7" s="28"/>
      <c r="F7" s="28"/>
      <c r="G7" s="28"/>
      <c r="J7" s="29" t="s">
        <v>27</v>
      </c>
      <c r="K7" s="49">
        <v>3</v>
      </c>
      <c r="M7" s="12"/>
    </row>
    <row r="8" spans="2:13" ht="13.5" thickBot="1">
      <c r="B8" s="12" t="s">
        <v>26</v>
      </c>
      <c r="C8" s="47"/>
      <c r="D8" s="28"/>
      <c r="E8" s="28"/>
      <c r="F8" s="28"/>
      <c r="G8" s="28"/>
      <c r="J8" s="29" t="s">
        <v>28</v>
      </c>
      <c r="K8" s="62" t="s">
        <v>46</v>
      </c>
      <c r="M8" s="12"/>
    </row>
    <row r="9" spans="2:13" ht="13.5" thickBot="1">
      <c r="B9" s="64" t="s">
        <v>44</v>
      </c>
      <c r="C9" s="47">
        <v>33</v>
      </c>
      <c r="D9" s="28"/>
      <c r="E9" s="28"/>
      <c r="F9" s="35"/>
      <c r="G9" s="28"/>
      <c r="H9" s="28"/>
      <c r="M9" s="12"/>
    </row>
    <row r="10" spans="2:13" ht="12.75">
      <c r="B10" s="37" t="s">
        <v>31</v>
      </c>
      <c r="C10" s="28"/>
      <c r="D10" s="28"/>
      <c r="E10" s="28"/>
      <c r="F10" s="35"/>
      <c r="G10" s="28"/>
      <c r="H10" s="28"/>
      <c r="M10" s="12"/>
    </row>
    <row r="11" spans="2:13" ht="12.75">
      <c r="B11" s="36" t="s">
        <v>32</v>
      </c>
      <c r="C11" s="28"/>
      <c r="D11" s="28"/>
      <c r="E11" s="28"/>
      <c r="F11" s="28"/>
      <c r="G11" s="28"/>
      <c r="H11" s="45">
        <v>23</v>
      </c>
      <c r="J11" s="36" t="s">
        <v>39</v>
      </c>
      <c r="K11" s="55">
        <f>(60/H12)</f>
        <v>1.3864316898570852</v>
      </c>
      <c r="M11" s="12"/>
    </row>
    <row r="12" spans="2:13" ht="12.75">
      <c r="B12" s="36" t="s">
        <v>33</v>
      </c>
      <c r="H12" s="46">
        <f>(H11/K5)</f>
        <v>43.27656417474478</v>
      </c>
      <c r="J12" s="36"/>
      <c r="K12" s="39"/>
      <c r="M12" s="12"/>
    </row>
    <row r="13" spans="3:17" ht="13.5" thickBot="1">
      <c r="C13" s="12"/>
      <c r="D13" s="28"/>
      <c r="E13" s="28"/>
      <c r="Q13" s="36"/>
    </row>
    <row r="14" spans="3:17" ht="13.5" thickBot="1">
      <c r="C14" s="12" t="s">
        <v>20</v>
      </c>
      <c r="D14" s="47">
        <v>750</v>
      </c>
      <c r="E14" s="28"/>
      <c r="H14" s="24" t="s">
        <v>16</v>
      </c>
      <c r="J14" s="51">
        <f>(D206/COUNT(D25:D204))/$J$19</f>
        <v>1.3499223220241823</v>
      </c>
      <c r="Q14" s="36"/>
    </row>
    <row r="15" spans="3:10" ht="13.5" thickBot="1">
      <c r="C15" s="12" t="s">
        <v>21</v>
      </c>
      <c r="D15" s="47">
        <v>10</v>
      </c>
      <c r="E15" s="28"/>
      <c r="G15" s="60" t="s">
        <v>40</v>
      </c>
      <c r="H15" s="27"/>
      <c r="I15" s="3"/>
      <c r="J15" s="59">
        <f>SUM(L25:L205)</f>
        <v>1</v>
      </c>
    </row>
    <row r="16" spans="3:11" ht="12.75">
      <c r="C16" s="12"/>
      <c r="D16" s="48"/>
      <c r="E16" s="28"/>
      <c r="H16" s="27" t="s">
        <v>34</v>
      </c>
      <c r="J16" s="61">
        <f>D206/COUNT(D25:D204)</f>
        <v>103.91304347826087</v>
      </c>
      <c r="K16" s="61"/>
    </row>
    <row r="17" spans="3:10" ht="12.75">
      <c r="C17" s="12"/>
      <c r="E17" s="28"/>
      <c r="H17" s="25" t="s">
        <v>17</v>
      </c>
      <c r="J17" s="53">
        <f>0.7*(D206/COUNT(D25:D204))</f>
        <v>72.73913043478261</v>
      </c>
    </row>
    <row r="18" spans="3:10" ht="12.75">
      <c r="C18" s="12"/>
      <c r="E18" s="1"/>
      <c r="H18" s="12" t="s">
        <v>23</v>
      </c>
      <c r="J18" s="52">
        <f>K$206</f>
        <v>40.02907575757576</v>
      </c>
    </row>
    <row r="19" spans="3:10" ht="13.5" thickBot="1">
      <c r="C19" s="12"/>
      <c r="D19" s="43"/>
      <c r="E19" s="1"/>
      <c r="H19" s="24" t="s">
        <v>19</v>
      </c>
      <c r="J19" s="51">
        <f>(((D20*1)/2)^2)*3.1416</f>
        <v>76.97705400000001</v>
      </c>
    </row>
    <row r="20" spans="3:10" ht="13.5" thickBot="1">
      <c r="C20" s="12" t="s">
        <v>22</v>
      </c>
      <c r="D20" s="47">
        <v>9.9</v>
      </c>
      <c r="E20" s="28"/>
      <c r="H20" s="12" t="s">
        <v>18</v>
      </c>
      <c r="J20" s="54">
        <f>J19/6.5416</f>
        <v>11.767312889812892</v>
      </c>
    </row>
    <row r="21" ht="12.75">
      <c r="E21" s="1"/>
    </row>
    <row r="22" spans="1:14" ht="12.75">
      <c r="A22" s="77" t="s">
        <v>1</v>
      </c>
      <c r="B22" s="79"/>
      <c r="C22" s="77" t="s">
        <v>2</v>
      </c>
      <c r="D22" s="77" t="s">
        <v>3</v>
      </c>
      <c r="E22" s="32" t="s">
        <v>35</v>
      </c>
      <c r="F22" s="79" t="s">
        <v>30</v>
      </c>
      <c r="G22" s="78" t="s">
        <v>43</v>
      </c>
      <c r="H22" s="77" t="s">
        <v>37</v>
      </c>
      <c r="I22" s="77" t="s">
        <v>6</v>
      </c>
      <c r="J22" s="77" t="s">
        <v>7</v>
      </c>
      <c r="K22" s="77" t="s">
        <v>8</v>
      </c>
      <c r="L22" s="77" t="s">
        <v>9</v>
      </c>
      <c r="M22" s="77" t="s">
        <v>15</v>
      </c>
      <c r="N22" s="75"/>
    </row>
    <row r="23" spans="1:14" ht="25.5">
      <c r="A23" s="77"/>
      <c r="B23" s="79"/>
      <c r="C23" s="77"/>
      <c r="D23" s="77"/>
      <c r="E23" s="32" t="s">
        <v>36</v>
      </c>
      <c r="F23" s="79"/>
      <c r="G23" s="77"/>
      <c r="H23" s="77"/>
      <c r="I23" s="77"/>
      <c r="J23" s="77"/>
      <c r="K23" s="77"/>
      <c r="L23" s="77"/>
      <c r="M23" s="77"/>
      <c r="N23" s="75"/>
    </row>
    <row r="24" spans="1:25" ht="13.5" thickBot="1">
      <c r="A24" s="76"/>
      <c r="B24" s="80"/>
      <c r="C24" s="76"/>
      <c r="D24" s="76"/>
      <c r="E24" s="31"/>
      <c r="F24" s="80"/>
      <c r="G24" s="76"/>
      <c r="H24" s="76"/>
      <c r="I24" s="76"/>
      <c r="J24" s="76"/>
      <c r="K24" s="76"/>
      <c r="L24" s="76"/>
      <c r="M24" s="76"/>
      <c r="N24" s="76"/>
      <c r="O24" s="8" t="s">
        <v>12</v>
      </c>
      <c r="P24" s="63" t="s">
        <v>42</v>
      </c>
      <c r="Q24" s="8"/>
      <c r="R24" s="8"/>
      <c r="S24" s="8"/>
      <c r="T24" s="8"/>
      <c r="U24" s="8"/>
      <c r="V24" s="8"/>
      <c r="W24" s="8"/>
      <c r="X24" s="8"/>
      <c r="Y24" s="8"/>
    </row>
    <row r="25" spans="1:25" s="8" customFormat="1" ht="13.5" thickBot="1">
      <c r="A25" s="3">
        <v>1</v>
      </c>
      <c r="B25" s="3"/>
      <c r="C25" s="9">
        <v>10</v>
      </c>
      <c r="D25" s="41"/>
      <c r="E25" s="40">
        <f aca="true" t="shared" si="0" ref="E25:E88">IF(AND(D25="",C25&lt;&gt;""),$J$16,0)</f>
        <v>103.91304347826087</v>
      </c>
      <c r="F25" s="3"/>
      <c r="G25" s="4">
        <f>(D25+E25)/$J$19</f>
        <v>1.3499223220241823</v>
      </c>
      <c r="H25" s="4">
        <f aca="true" t="shared" si="1" ref="H25:H56">G25/2.54</f>
        <v>0.5314654811118827</v>
      </c>
      <c r="I25" s="5">
        <f aca="true" t="shared" si="2" ref="I25:I56">(G25/$J$14)</f>
        <v>1</v>
      </c>
      <c r="J25" s="56">
        <f aca="true" t="shared" si="3" ref="J25:J56">IF(C25&gt;0,I25-1,0)</f>
        <v>0</v>
      </c>
      <c r="K25" s="7">
        <f>(((C25+(D15/2))^2)*3.1416)/43560</f>
        <v>0.01622727272727273</v>
      </c>
      <c r="L25" s="5">
        <f>(K25/K$206)</f>
        <v>0.0004053871447232107</v>
      </c>
      <c r="M25" s="6">
        <f aca="true" t="shared" si="4" ref="M25:M56">L25*I25</f>
        <v>0.0004053871447232107</v>
      </c>
      <c r="N25" s="2"/>
      <c r="O25">
        <f>(D25+E25)*C25</f>
        <v>1039.1304347826087</v>
      </c>
      <c r="P25">
        <f>C25*ABS((D25+E25)-O$207)</f>
        <v>0.7567567567566869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9">
        <v>20</v>
      </c>
      <c r="D26" s="41"/>
      <c r="E26" s="40">
        <f t="shared" si="0"/>
        <v>103.91304347826087</v>
      </c>
      <c r="F26" s="3"/>
      <c r="G26" s="4">
        <f>(D26+E26)/$J$19</f>
        <v>1.3499223220241823</v>
      </c>
      <c r="H26" s="4">
        <f t="shared" si="1"/>
        <v>0.5314654811118827</v>
      </c>
      <c r="I26" s="5">
        <f t="shared" si="2"/>
        <v>1</v>
      </c>
      <c r="J26" s="56">
        <f t="shared" si="3"/>
        <v>0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0.0007206882572857077</v>
      </c>
      <c r="M26" s="6">
        <f t="shared" si="4"/>
        <v>0.0007206882572857077</v>
      </c>
      <c r="O26">
        <f aca="true" t="shared" si="7" ref="O26:O89">(D26+E26)*C26</f>
        <v>2078.2608695652175</v>
      </c>
      <c r="P26">
        <f aca="true" t="shared" si="8" ref="P26:P89">C26*ABS((D26+E26)-O$207)</f>
        <v>1.5135135135133737</v>
      </c>
    </row>
    <row r="27" spans="1:16" ht="13.5" thickBot="1">
      <c r="A27" s="3">
        <f t="shared" si="5"/>
        <v>3</v>
      </c>
      <c r="B27" s="3"/>
      <c r="C27" s="9">
        <v>30</v>
      </c>
      <c r="D27" s="41"/>
      <c r="E27" s="40">
        <f t="shared" si="0"/>
        <v>103.91304347826087</v>
      </c>
      <c r="F27" s="3"/>
      <c r="G27" s="4">
        <f aca="true" t="shared" si="9" ref="G27:G90">(D27+E27)/$J$19</f>
        <v>1.3499223220241823</v>
      </c>
      <c r="H27" s="4">
        <f t="shared" si="1"/>
        <v>0.5314654811118827</v>
      </c>
      <c r="I27" s="5">
        <f t="shared" si="2"/>
        <v>1</v>
      </c>
      <c r="J27" s="56">
        <f t="shared" si="3"/>
        <v>0</v>
      </c>
      <c r="K27" s="7">
        <f aca="true" t="shared" si="10" ref="K27:K90">IF(C27&gt;0,(((C27+(D$15/2))^2*3.1416)/43560)-(((C26+(D$15/2))^2*3.1416)/43560),0)</f>
        <v>0.04327272727272727</v>
      </c>
      <c r="L27" s="5">
        <f t="shared" si="6"/>
        <v>0.0010810323859285617</v>
      </c>
      <c r="M27" s="6">
        <f t="shared" si="4"/>
        <v>0.0010810323859285617</v>
      </c>
      <c r="O27">
        <f t="shared" si="7"/>
        <v>3117.391304347826</v>
      </c>
      <c r="P27">
        <f t="shared" si="8"/>
        <v>2.2702702702700606</v>
      </c>
    </row>
    <row r="28" spans="1:16" ht="13.5" thickBot="1">
      <c r="A28" s="3">
        <f t="shared" si="5"/>
        <v>4</v>
      </c>
      <c r="B28" s="3"/>
      <c r="C28" s="9">
        <v>40</v>
      </c>
      <c r="D28" s="41"/>
      <c r="E28" s="40">
        <f t="shared" si="0"/>
        <v>103.91304347826087</v>
      </c>
      <c r="F28" s="3"/>
      <c r="G28" s="4">
        <f t="shared" si="9"/>
        <v>1.3499223220241823</v>
      </c>
      <c r="H28" s="4">
        <f t="shared" si="1"/>
        <v>0.5314654811118827</v>
      </c>
      <c r="I28" s="5">
        <f t="shared" si="2"/>
        <v>1</v>
      </c>
      <c r="J28" s="56">
        <f t="shared" si="3"/>
        <v>0</v>
      </c>
      <c r="K28" s="7">
        <f t="shared" si="10"/>
        <v>0.05769696969696969</v>
      </c>
      <c r="L28" s="5">
        <f t="shared" si="6"/>
        <v>0.0014413765145714155</v>
      </c>
      <c r="M28" s="6">
        <f t="shared" si="4"/>
        <v>0.0014413765145714155</v>
      </c>
      <c r="O28">
        <f t="shared" si="7"/>
        <v>4156.521739130435</v>
      </c>
      <c r="P28">
        <f t="shared" si="8"/>
        <v>3.0270270270267474</v>
      </c>
    </row>
    <row r="29" spans="1:16" ht="13.5" thickBot="1">
      <c r="A29" s="3">
        <f t="shared" si="5"/>
        <v>5</v>
      </c>
      <c r="B29" s="3"/>
      <c r="C29" s="9">
        <v>50</v>
      </c>
      <c r="D29" s="41"/>
      <c r="E29" s="40">
        <f t="shared" si="0"/>
        <v>103.91304347826087</v>
      </c>
      <c r="F29" s="3"/>
      <c r="G29" s="4">
        <f t="shared" si="9"/>
        <v>1.3499223220241823</v>
      </c>
      <c r="H29" s="4">
        <f t="shared" si="1"/>
        <v>0.5314654811118827</v>
      </c>
      <c r="I29" s="5">
        <f t="shared" si="2"/>
        <v>1</v>
      </c>
      <c r="J29" s="56">
        <f t="shared" si="3"/>
        <v>0</v>
      </c>
      <c r="K29" s="7">
        <f t="shared" si="10"/>
        <v>0.07212121212121214</v>
      </c>
      <c r="L29" s="5">
        <f t="shared" si="6"/>
        <v>0.00180172064321427</v>
      </c>
      <c r="M29" s="6">
        <f t="shared" si="4"/>
        <v>0.00180172064321427</v>
      </c>
      <c r="O29">
        <f t="shared" si="7"/>
        <v>5195.652173913044</v>
      </c>
      <c r="P29">
        <f t="shared" si="8"/>
        <v>3.7837837837834343</v>
      </c>
    </row>
    <row r="30" spans="1:16" ht="13.5" thickBot="1">
      <c r="A30" s="3">
        <f t="shared" si="5"/>
        <v>6</v>
      </c>
      <c r="B30" s="3"/>
      <c r="C30" s="9">
        <v>60</v>
      </c>
      <c r="D30" s="41">
        <v>80</v>
      </c>
      <c r="E30" s="40">
        <f t="shared" si="0"/>
        <v>0</v>
      </c>
      <c r="F30" s="3"/>
      <c r="G30" s="4">
        <f t="shared" si="9"/>
        <v>1.0392707416420481</v>
      </c>
      <c r="H30" s="4">
        <f t="shared" si="1"/>
        <v>0.409161709307893</v>
      </c>
      <c r="I30" s="5">
        <f t="shared" si="2"/>
        <v>0.7698744769874476</v>
      </c>
      <c r="J30" s="56">
        <f t="shared" si="3"/>
        <v>-0.2301255230125524</v>
      </c>
      <c r="K30" s="7">
        <f t="shared" si="10"/>
        <v>0.08654545454545454</v>
      </c>
      <c r="L30" s="5">
        <f t="shared" si="6"/>
        <v>0.0021620647718571234</v>
      </c>
      <c r="M30" s="6">
        <f t="shared" si="4"/>
        <v>0.0016645184854464882</v>
      </c>
      <c r="O30">
        <f t="shared" si="7"/>
        <v>4800</v>
      </c>
      <c r="P30">
        <f t="shared" si="8"/>
        <v>1439.3231492361926</v>
      </c>
    </row>
    <row r="31" spans="1:16" ht="13.5" thickBot="1">
      <c r="A31" s="3">
        <f t="shared" si="5"/>
        <v>7</v>
      </c>
      <c r="B31" s="3"/>
      <c r="C31" s="9">
        <v>70</v>
      </c>
      <c r="D31" s="41">
        <v>70</v>
      </c>
      <c r="E31" s="40">
        <f t="shared" si="0"/>
        <v>0</v>
      </c>
      <c r="F31" s="3"/>
      <c r="G31" s="4">
        <f t="shared" si="9"/>
        <v>0.9093618989367921</v>
      </c>
      <c r="H31" s="4">
        <f t="shared" si="1"/>
        <v>0.35801649564440635</v>
      </c>
      <c r="I31" s="5">
        <f t="shared" si="2"/>
        <v>0.6736401673640167</v>
      </c>
      <c r="J31" s="56">
        <f t="shared" si="3"/>
        <v>-0.32635983263598334</v>
      </c>
      <c r="K31" s="7">
        <f t="shared" si="10"/>
        <v>0.10096969696969699</v>
      </c>
      <c r="L31" s="5">
        <f t="shared" si="6"/>
        <v>0.002522408900499978</v>
      </c>
      <c r="M31" s="6">
        <f t="shared" si="4"/>
        <v>0.0016991959538932902</v>
      </c>
      <c r="O31">
        <f t="shared" si="7"/>
        <v>4900</v>
      </c>
      <c r="P31">
        <f t="shared" si="8"/>
        <v>2379.210340775558</v>
      </c>
    </row>
    <row r="32" spans="1:16" ht="13.5" thickBot="1">
      <c r="A32" s="3">
        <f t="shared" si="5"/>
        <v>8</v>
      </c>
      <c r="B32" s="3"/>
      <c r="C32" s="9">
        <v>80</v>
      </c>
      <c r="D32" s="41">
        <v>80</v>
      </c>
      <c r="E32" s="40">
        <f t="shared" si="0"/>
        <v>0</v>
      </c>
      <c r="F32" s="3"/>
      <c r="G32" s="4">
        <f t="shared" si="9"/>
        <v>1.0392707416420481</v>
      </c>
      <c r="H32" s="4">
        <f t="shared" si="1"/>
        <v>0.409161709307893</v>
      </c>
      <c r="I32" s="5">
        <f t="shared" si="2"/>
        <v>0.7698744769874476</v>
      </c>
      <c r="J32" s="56">
        <f t="shared" si="3"/>
        <v>-0.2301255230125524</v>
      </c>
      <c r="K32" s="7">
        <f t="shared" si="10"/>
        <v>0.11539393939393944</v>
      </c>
      <c r="L32" s="5">
        <f t="shared" si="6"/>
        <v>0.0028827530291428323</v>
      </c>
      <c r="M32" s="6">
        <f t="shared" si="4"/>
        <v>0.0022193579805953184</v>
      </c>
      <c r="O32">
        <f t="shared" si="7"/>
        <v>6400</v>
      </c>
      <c r="P32">
        <f t="shared" si="8"/>
        <v>1919.0975323149235</v>
      </c>
    </row>
    <row r="33" spans="1:16" ht="13.5" thickBot="1">
      <c r="A33" s="3">
        <f t="shared" si="5"/>
        <v>9</v>
      </c>
      <c r="B33" s="3"/>
      <c r="C33" s="9">
        <v>90</v>
      </c>
      <c r="D33" s="41">
        <v>100</v>
      </c>
      <c r="E33" s="40">
        <f t="shared" si="0"/>
        <v>0</v>
      </c>
      <c r="F33" s="3"/>
      <c r="G33" s="4">
        <f t="shared" si="9"/>
        <v>1.2990884270525602</v>
      </c>
      <c r="H33" s="4">
        <f t="shared" si="1"/>
        <v>0.5114521366348662</v>
      </c>
      <c r="I33" s="5">
        <f t="shared" si="2"/>
        <v>0.9623430962343096</v>
      </c>
      <c r="J33" s="56">
        <f t="shared" si="3"/>
        <v>-0.03765690376569042</v>
      </c>
      <c r="K33" s="7">
        <f t="shared" si="10"/>
        <v>0.12981818181818172</v>
      </c>
      <c r="L33" s="5">
        <f t="shared" si="6"/>
        <v>0.0032430971577856824</v>
      </c>
      <c r="M33" s="6">
        <f t="shared" si="4"/>
        <v>0.003120972160212163</v>
      </c>
      <c r="O33">
        <f t="shared" si="7"/>
        <v>9000</v>
      </c>
      <c r="P33">
        <f t="shared" si="8"/>
        <v>358.98472385428886</v>
      </c>
    </row>
    <row r="34" spans="1:16" ht="13.5" thickBot="1">
      <c r="A34" s="3">
        <f t="shared" si="5"/>
        <v>10</v>
      </c>
      <c r="B34" s="3"/>
      <c r="C34" s="9">
        <v>100</v>
      </c>
      <c r="D34" s="66">
        <v>80</v>
      </c>
      <c r="E34" s="40">
        <f t="shared" si="0"/>
        <v>0</v>
      </c>
      <c r="F34" s="3"/>
      <c r="G34" s="4">
        <f t="shared" si="9"/>
        <v>1.0392707416420481</v>
      </c>
      <c r="H34" s="4">
        <f t="shared" si="1"/>
        <v>0.409161709307893</v>
      </c>
      <c r="I34" s="5">
        <f t="shared" si="2"/>
        <v>0.7698744769874476</v>
      </c>
      <c r="J34" s="56">
        <f t="shared" si="3"/>
        <v>-0.2301255230125524</v>
      </c>
      <c r="K34" s="7">
        <f t="shared" si="10"/>
        <v>0.14424242424242428</v>
      </c>
      <c r="L34" s="5">
        <f t="shared" si="6"/>
        <v>0.00360344128642854</v>
      </c>
      <c r="M34" s="6">
        <f t="shared" si="4"/>
        <v>0.0027741974757441476</v>
      </c>
      <c r="O34">
        <f t="shared" si="7"/>
        <v>8000</v>
      </c>
      <c r="P34">
        <f t="shared" si="8"/>
        <v>2398.8719153936545</v>
      </c>
    </row>
    <row r="35" spans="1:16" ht="13.5" thickBot="1">
      <c r="A35" s="3">
        <f t="shared" si="5"/>
        <v>11</v>
      </c>
      <c r="B35" s="3"/>
      <c r="C35" s="9">
        <v>110</v>
      </c>
      <c r="D35" s="41">
        <v>95</v>
      </c>
      <c r="E35" s="40">
        <f t="shared" si="0"/>
        <v>0</v>
      </c>
      <c r="F35" s="3"/>
      <c r="G35" s="4">
        <f t="shared" si="9"/>
        <v>1.2341340056999321</v>
      </c>
      <c r="H35" s="4">
        <f t="shared" si="1"/>
        <v>0.4858795298031229</v>
      </c>
      <c r="I35" s="5">
        <f t="shared" si="2"/>
        <v>0.9142259414225941</v>
      </c>
      <c r="J35" s="56">
        <f t="shared" si="3"/>
        <v>-0.08577405857740594</v>
      </c>
      <c r="K35" s="7">
        <f t="shared" si="10"/>
        <v>0.15866666666666662</v>
      </c>
      <c r="L35" s="5">
        <f t="shared" si="6"/>
        <v>0.003963785415071391</v>
      </c>
      <c r="M35" s="6">
        <f t="shared" si="4"/>
        <v>0.0036237954526907906</v>
      </c>
      <c r="O35">
        <f t="shared" si="7"/>
        <v>10450</v>
      </c>
      <c r="P35">
        <f t="shared" si="8"/>
        <v>988.7591069330198</v>
      </c>
    </row>
    <row r="36" spans="1:16" ht="13.5" thickBot="1">
      <c r="A36" s="3">
        <f t="shared" si="5"/>
        <v>12</v>
      </c>
      <c r="B36" s="3"/>
      <c r="C36" s="9">
        <v>120</v>
      </c>
      <c r="D36" s="41">
        <v>100</v>
      </c>
      <c r="E36" s="40">
        <f t="shared" si="0"/>
        <v>0</v>
      </c>
      <c r="F36" s="3"/>
      <c r="G36" s="4">
        <f t="shared" si="9"/>
        <v>1.2990884270525602</v>
      </c>
      <c r="H36" s="4">
        <f t="shared" si="1"/>
        <v>0.5114521366348662</v>
      </c>
      <c r="I36" s="5">
        <f t="shared" si="2"/>
        <v>0.9623430962343096</v>
      </c>
      <c r="J36" s="56">
        <f t="shared" si="3"/>
        <v>-0.03765690376569042</v>
      </c>
      <c r="K36" s="7">
        <f t="shared" si="10"/>
        <v>0.17309090909090918</v>
      </c>
      <c r="L36" s="5">
        <f t="shared" si="6"/>
        <v>0.004324129543714249</v>
      </c>
      <c r="M36" s="6">
        <f t="shared" si="4"/>
        <v>0.004161296213616223</v>
      </c>
      <c r="O36">
        <f t="shared" si="7"/>
        <v>12000</v>
      </c>
      <c r="P36">
        <f t="shared" si="8"/>
        <v>478.6462984723852</v>
      </c>
    </row>
    <row r="37" spans="1:16" ht="13.5" thickBot="1">
      <c r="A37" s="3">
        <f t="shared" si="5"/>
        <v>13</v>
      </c>
      <c r="B37" s="3"/>
      <c r="C37" s="9">
        <v>130</v>
      </c>
      <c r="D37" s="41">
        <v>80</v>
      </c>
      <c r="E37" s="40">
        <f t="shared" si="0"/>
        <v>0</v>
      </c>
      <c r="F37" s="3"/>
      <c r="G37" s="4">
        <f t="shared" si="9"/>
        <v>1.0392707416420481</v>
      </c>
      <c r="H37" s="4">
        <f t="shared" si="1"/>
        <v>0.409161709307893</v>
      </c>
      <c r="I37" s="5">
        <f t="shared" si="2"/>
        <v>0.7698744769874476</v>
      </c>
      <c r="J37" s="56">
        <f t="shared" si="3"/>
        <v>-0.2301255230125524</v>
      </c>
      <c r="K37" s="7">
        <f t="shared" si="10"/>
        <v>0.1875151515151514</v>
      </c>
      <c r="L37" s="5">
        <f t="shared" si="6"/>
        <v>0.004684473672357098</v>
      </c>
      <c r="M37" s="6">
        <f t="shared" si="4"/>
        <v>0.0036064567184673885</v>
      </c>
      <c r="O37">
        <f t="shared" si="7"/>
        <v>10400</v>
      </c>
      <c r="P37">
        <f t="shared" si="8"/>
        <v>3118.5334900117505</v>
      </c>
    </row>
    <row r="38" spans="1:16" ht="13.5" thickBot="1">
      <c r="A38" s="3">
        <f t="shared" si="5"/>
        <v>14</v>
      </c>
      <c r="B38" s="3"/>
      <c r="C38" s="9">
        <v>140</v>
      </c>
      <c r="D38" s="41">
        <v>100</v>
      </c>
      <c r="E38" s="40">
        <f t="shared" si="0"/>
        <v>0</v>
      </c>
      <c r="F38" s="3"/>
      <c r="G38" s="4">
        <f t="shared" si="9"/>
        <v>1.2990884270525602</v>
      </c>
      <c r="H38" s="4">
        <f t="shared" si="1"/>
        <v>0.5114521366348662</v>
      </c>
      <c r="I38" s="5">
        <f t="shared" si="2"/>
        <v>0.9623430962343096</v>
      </c>
      <c r="J38" s="56">
        <f t="shared" si="3"/>
        <v>-0.03765690376569042</v>
      </c>
      <c r="K38" s="7">
        <f t="shared" si="10"/>
        <v>0.20193939393939409</v>
      </c>
      <c r="L38" s="5">
        <f t="shared" si="6"/>
        <v>0.005044817800999958</v>
      </c>
      <c r="M38" s="6">
        <f t="shared" si="4"/>
        <v>0.004854845582552261</v>
      </c>
      <c r="O38">
        <f t="shared" si="7"/>
        <v>14000</v>
      </c>
      <c r="P38">
        <f t="shared" si="8"/>
        <v>558.4206815511161</v>
      </c>
    </row>
    <row r="39" spans="1:16" ht="13.5" thickBot="1">
      <c r="A39" s="3">
        <f t="shared" si="5"/>
        <v>15</v>
      </c>
      <c r="B39" s="3"/>
      <c r="C39" s="9">
        <v>150</v>
      </c>
      <c r="D39" s="9">
        <v>105</v>
      </c>
      <c r="E39" s="40">
        <f t="shared" si="0"/>
        <v>0</v>
      </c>
      <c r="G39" s="4">
        <f t="shared" si="9"/>
        <v>1.3640428484051883</v>
      </c>
      <c r="H39" s="4">
        <f t="shared" si="1"/>
        <v>0.5370247434666096</v>
      </c>
      <c r="I39" s="5">
        <f t="shared" si="2"/>
        <v>1.010460251046025</v>
      </c>
      <c r="J39" s="56">
        <f t="shared" si="3"/>
        <v>0.010460251046024993</v>
      </c>
      <c r="K39" s="7">
        <f t="shared" si="10"/>
        <v>0.2163636363636363</v>
      </c>
      <c r="L39" s="5">
        <f t="shared" si="6"/>
        <v>0.0054051619296428075</v>
      </c>
      <c r="M39" s="6">
        <f t="shared" si="4"/>
        <v>0.005461701280371288</v>
      </c>
      <c r="O39">
        <f t="shared" si="7"/>
        <v>15750</v>
      </c>
      <c r="P39">
        <f t="shared" si="8"/>
        <v>151.69212690951852</v>
      </c>
    </row>
    <row r="40" spans="1:16" ht="13.5" thickBot="1">
      <c r="A40" s="3">
        <f t="shared" si="5"/>
        <v>16</v>
      </c>
      <c r="B40" s="3"/>
      <c r="C40" s="9">
        <v>160</v>
      </c>
      <c r="D40" s="9">
        <v>115</v>
      </c>
      <c r="E40" s="40">
        <f t="shared" si="0"/>
        <v>0</v>
      </c>
      <c r="G40" s="4">
        <f t="shared" si="9"/>
        <v>1.4939516911104442</v>
      </c>
      <c r="H40" s="4">
        <f t="shared" si="1"/>
        <v>0.5881699571300961</v>
      </c>
      <c r="I40" s="5">
        <f t="shared" si="2"/>
        <v>1.106694560669456</v>
      </c>
      <c r="J40" s="56">
        <f t="shared" si="3"/>
        <v>0.10669456066945604</v>
      </c>
      <c r="K40" s="7">
        <f t="shared" si="10"/>
        <v>0.23078787878787876</v>
      </c>
      <c r="L40" s="5">
        <f t="shared" si="6"/>
        <v>0.005765506058285662</v>
      </c>
      <c r="M40" s="6">
        <f t="shared" si="4"/>
        <v>0.006380654194211538</v>
      </c>
      <c r="O40">
        <f t="shared" si="7"/>
        <v>18400</v>
      </c>
      <c r="P40">
        <f t="shared" si="8"/>
        <v>1761.804935370153</v>
      </c>
    </row>
    <row r="41" spans="1:16" ht="13.5" thickBot="1">
      <c r="A41" s="3">
        <f t="shared" si="5"/>
        <v>17</v>
      </c>
      <c r="B41" s="3"/>
      <c r="C41" s="9">
        <v>170</v>
      </c>
      <c r="D41" s="9">
        <v>100</v>
      </c>
      <c r="E41" s="40">
        <f t="shared" si="0"/>
        <v>0</v>
      </c>
      <c r="F41" s="3"/>
      <c r="G41" s="4">
        <f t="shared" si="9"/>
        <v>1.2990884270525602</v>
      </c>
      <c r="H41" s="4">
        <f t="shared" si="1"/>
        <v>0.5114521366348662</v>
      </c>
      <c r="I41" s="5">
        <f t="shared" si="2"/>
        <v>0.9623430962343096</v>
      </c>
      <c r="J41" s="56">
        <f t="shared" si="3"/>
        <v>-0.03765690376569042</v>
      </c>
      <c r="K41" s="7">
        <f t="shared" si="10"/>
        <v>0.245212121212121</v>
      </c>
      <c r="L41" s="5">
        <f t="shared" si="6"/>
        <v>0.00612585018692851</v>
      </c>
      <c r="M41" s="6">
        <f t="shared" si="4"/>
        <v>0.005895169635956307</v>
      </c>
      <c r="O41">
        <f t="shared" si="7"/>
        <v>17000</v>
      </c>
      <c r="P41">
        <f t="shared" si="8"/>
        <v>678.0822561692123</v>
      </c>
    </row>
    <row r="42" spans="1:16" ht="13.5" thickBot="1">
      <c r="A42" s="3">
        <f t="shared" si="5"/>
        <v>18</v>
      </c>
      <c r="B42" s="3"/>
      <c r="C42" s="9">
        <v>180</v>
      </c>
      <c r="D42" s="9">
        <v>105</v>
      </c>
      <c r="E42" s="40">
        <f t="shared" si="0"/>
        <v>0</v>
      </c>
      <c r="F42" s="3"/>
      <c r="G42" s="4">
        <f t="shared" si="9"/>
        <v>1.3640428484051883</v>
      </c>
      <c r="H42" s="4">
        <f t="shared" si="1"/>
        <v>0.5370247434666096</v>
      </c>
      <c r="I42" s="5">
        <f t="shared" si="2"/>
        <v>1.010460251046025</v>
      </c>
      <c r="J42" s="56">
        <f t="shared" si="3"/>
        <v>0.010460251046024993</v>
      </c>
      <c r="K42" s="7">
        <f t="shared" si="10"/>
        <v>0.25963636363636367</v>
      </c>
      <c r="L42" s="5">
        <f t="shared" si="6"/>
        <v>0.006486194315571371</v>
      </c>
      <c r="M42" s="6">
        <f t="shared" si="4"/>
        <v>0.006554041536445548</v>
      </c>
      <c r="O42">
        <f t="shared" si="7"/>
        <v>18900</v>
      </c>
      <c r="P42">
        <f t="shared" si="8"/>
        <v>182.03055229142223</v>
      </c>
    </row>
    <row r="43" spans="1:16" ht="13.5" thickBot="1">
      <c r="A43" s="3">
        <f t="shared" si="5"/>
        <v>19</v>
      </c>
      <c r="B43" s="3"/>
      <c r="C43" s="9">
        <v>190</v>
      </c>
      <c r="D43" s="67">
        <v>110</v>
      </c>
      <c r="E43" s="40">
        <f t="shared" si="0"/>
        <v>0</v>
      </c>
      <c r="G43" s="4">
        <f t="shared" si="9"/>
        <v>1.4289972697578162</v>
      </c>
      <c r="H43" s="4">
        <f t="shared" si="1"/>
        <v>0.5625973502983528</v>
      </c>
      <c r="I43" s="5">
        <f t="shared" si="2"/>
        <v>1.0585774058577404</v>
      </c>
      <c r="J43" s="56">
        <f t="shared" si="3"/>
        <v>0.058577405857740406</v>
      </c>
      <c r="K43" s="7">
        <f t="shared" si="10"/>
        <v>0.2740606060606061</v>
      </c>
      <c r="L43" s="5">
        <f t="shared" si="6"/>
        <v>0.006846538444214225</v>
      </c>
      <c r="M43" s="6">
        <f t="shared" si="4"/>
        <v>0.007247590905381585</v>
      </c>
      <c r="O43">
        <f t="shared" si="7"/>
        <v>20900</v>
      </c>
      <c r="P43">
        <f t="shared" si="8"/>
        <v>1142.1433607520569</v>
      </c>
    </row>
    <row r="44" spans="1:16" ht="13.5" thickBot="1">
      <c r="A44" s="3">
        <f t="shared" si="5"/>
        <v>20</v>
      </c>
      <c r="B44" s="3"/>
      <c r="C44" s="9">
        <v>200</v>
      </c>
      <c r="D44" s="10">
        <v>95</v>
      </c>
      <c r="E44" s="40">
        <f t="shared" si="0"/>
        <v>0</v>
      </c>
      <c r="F44" s="3"/>
      <c r="G44" s="4">
        <f t="shared" si="9"/>
        <v>1.2341340056999321</v>
      </c>
      <c r="H44" s="4">
        <f t="shared" si="1"/>
        <v>0.4858795298031229</v>
      </c>
      <c r="I44" s="5">
        <f t="shared" si="2"/>
        <v>0.9142259414225941</v>
      </c>
      <c r="J44" s="56">
        <f t="shared" si="3"/>
        <v>-0.08577405857740594</v>
      </c>
      <c r="K44" s="7">
        <f t="shared" si="10"/>
        <v>0.28848484848484857</v>
      </c>
      <c r="L44" s="5">
        <f t="shared" si="6"/>
        <v>0.00720688257285708</v>
      </c>
      <c r="M44" s="6">
        <f t="shared" si="4"/>
        <v>0.00658871900489235</v>
      </c>
      <c r="O44">
        <f t="shared" si="7"/>
        <v>19000</v>
      </c>
      <c r="P44">
        <f t="shared" si="8"/>
        <v>1797.7438307873085</v>
      </c>
    </row>
    <row r="45" spans="1:16" ht="13.5" thickBot="1">
      <c r="A45" s="3">
        <f t="shared" si="5"/>
        <v>21</v>
      </c>
      <c r="B45" s="3"/>
      <c r="C45" s="9">
        <v>210</v>
      </c>
      <c r="D45" s="10">
        <v>130</v>
      </c>
      <c r="E45" s="40">
        <f t="shared" si="0"/>
        <v>0</v>
      </c>
      <c r="F45" s="3" t="s">
        <v>47</v>
      </c>
      <c r="G45" s="4">
        <f t="shared" si="9"/>
        <v>1.6888149551683282</v>
      </c>
      <c r="H45" s="4">
        <f t="shared" si="1"/>
        <v>0.664887777625326</v>
      </c>
      <c r="I45" s="5">
        <f t="shared" si="2"/>
        <v>1.2510460251046023</v>
      </c>
      <c r="J45" s="56">
        <f t="shared" si="3"/>
        <v>0.2510460251046023</v>
      </c>
      <c r="K45" s="7">
        <f t="shared" si="10"/>
        <v>0.3029090909090906</v>
      </c>
      <c r="L45" s="5">
        <f t="shared" si="6"/>
        <v>0.007567226701499923</v>
      </c>
      <c r="M45" s="6">
        <f t="shared" si="4"/>
        <v>0.00946694888597689</v>
      </c>
      <c r="O45">
        <f t="shared" si="7"/>
        <v>27300</v>
      </c>
      <c r="P45">
        <f t="shared" si="8"/>
        <v>5462.368977673326</v>
      </c>
    </row>
    <row r="46" spans="1:16" ht="13.5" thickBot="1">
      <c r="A46" s="3">
        <f t="shared" si="5"/>
        <v>22</v>
      </c>
      <c r="B46" s="3"/>
      <c r="C46" s="9">
        <v>220</v>
      </c>
      <c r="D46" s="10">
        <v>105</v>
      </c>
      <c r="E46" s="40">
        <f t="shared" si="0"/>
        <v>0</v>
      </c>
      <c r="F46" s="3"/>
      <c r="G46" s="4">
        <f t="shared" si="9"/>
        <v>1.3640428484051883</v>
      </c>
      <c r="H46" s="4">
        <f t="shared" si="1"/>
        <v>0.5370247434666096</v>
      </c>
      <c r="I46" s="5">
        <f t="shared" si="2"/>
        <v>1.010460251046025</v>
      </c>
      <c r="J46" s="56">
        <f t="shared" si="3"/>
        <v>0.010460251046024993</v>
      </c>
      <c r="K46" s="7">
        <f t="shared" si="10"/>
        <v>0.3173333333333339</v>
      </c>
      <c r="L46" s="5">
        <f t="shared" si="6"/>
        <v>0.0079275708301428</v>
      </c>
      <c r="M46" s="6">
        <f t="shared" si="4"/>
        <v>0.008010495211211239</v>
      </c>
      <c r="O46">
        <f t="shared" si="7"/>
        <v>23100</v>
      </c>
      <c r="P46">
        <f t="shared" si="8"/>
        <v>222.4817861339605</v>
      </c>
    </row>
    <row r="47" spans="1:16" ht="13.5" thickBot="1">
      <c r="A47" s="3">
        <f t="shared" si="5"/>
        <v>23</v>
      </c>
      <c r="B47" s="3"/>
      <c r="C47" s="9">
        <v>230</v>
      </c>
      <c r="D47" s="10">
        <v>120</v>
      </c>
      <c r="E47" s="40">
        <f t="shared" si="0"/>
        <v>0</v>
      </c>
      <c r="F47" s="3"/>
      <c r="G47" s="4">
        <f t="shared" si="9"/>
        <v>1.5589061124630723</v>
      </c>
      <c r="H47" s="4">
        <f t="shared" si="1"/>
        <v>0.6137425639618395</v>
      </c>
      <c r="I47" s="5">
        <f t="shared" si="2"/>
        <v>1.1548117154811715</v>
      </c>
      <c r="J47" s="56">
        <f t="shared" si="3"/>
        <v>0.15481171548117145</v>
      </c>
      <c r="K47" s="7">
        <f t="shared" si="10"/>
        <v>0.33175757575757503</v>
      </c>
      <c r="L47" s="5">
        <f t="shared" si="6"/>
        <v>0.00828791495878562</v>
      </c>
      <c r="M47" s="6">
        <f t="shared" si="4"/>
        <v>0.009570981291317286</v>
      </c>
      <c r="O47">
        <f t="shared" si="7"/>
        <v>27600</v>
      </c>
      <c r="P47">
        <f t="shared" si="8"/>
        <v>3682.594594594595</v>
      </c>
    </row>
    <row r="48" spans="1:16" ht="13.5" thickBot="1">
      <c r="A48" s="3">
        <f t="shared" si="5"/>
        <v>24</v>
      </c>
      <c r="B48" s="3"/>
      <c r="C48" s="9">
        <v>240</v>
      </c>
      <c r="D48" s="10">
        <v>105</v>
      </c>
      <c r="E48" s="40">
        <f t="shared" si="0"/>
        <v>0</v>
      </c>
      <c r="F48" s="3"/>
      <c r="G48" s="4">
        <f t="shared" si="9"/>
        <v>1.3640428484051883</v>
      </c>
      <c r="H48" s="4">
        <f t="shared" si="1"/>
        <v>0.5370247434666096</v>
      </c>
      <c r="I48" s="5">
        <f t="shared" si="2"/>
        <v>1.010460251046025</v>
      </c>
      <c r="J48" s="56">
        <f t="shared" si="3"/>
        <v>0.010460251046024993</v>
      </c>
      <c r="K48" s="7">
        <f t="shared" si="10"/>
        <v>0.34618181818181926</v>
      </c>
      <c r="L48" s="5">
        <f t="shared" si="6"/>
        <v>0.008648259087428521</v>
      </c>
      <c r="M48" s="6">
        <f t="shared" si="4"/>
        <v>0.00873872204859409</v>
      </c>
      <c r="O48">
        <f t="shared" si="7"/>
        <v>25200</v>
      </c>
      <c r="P48">
        <f t="shared" si="8"/>
        <v>242.70740305522963</v>
      </c>
    </row>
    <row r="49" spans="1:16" ht="13.5" thickBot="1">
      <c r="A49" s="3">
        <f t="shared" si="5"/>
        <v>25</v>
      </c>
      <c r="B49" s="3"/>
      <c r="C49" s="9">
        <v>250</v>
      </c>
      <c r="D49" s="10">
        <v>110</v>
      </c>
      <c r="E49" s="40">
        <f t="shared" si="0"/>
        <v>0</v>
      </c>
      <c r="F49" s="3"/>
      <c r="G49" s="4">
        <f t="shared" si="9"/>
        <v>1.4289972697578162</v>
      </c>
      <c r="H49" s="4">
        <f t="shared" si="1"/>
        <v>0.5625973502983528</v>
      </c>
      <c r="I49" s="5">
        <f t="shared" si="2"/>
        <v>1.0585774058577404</v>
      </c>
      <c r="J49" s="56">
        <f t="shared" si="3"/>
        <v>0.058577405857740406</v>
      </c>
      <c r="K49" s="7">
        <f t="shared" si="10"/>
        <v>0.3606060606060604</v>
      </c>
      <c r="L49" s="5">
        <f t="shared" si="6"/>
        <v>0.009008603216071342</v>
      </c>
      <c r="M49" s="6">
        <f t="shared" si="4"/>
        <v>0.009536303822870499</v>
      </c>
      <c r="O49">
        <f t="shared" si="7"/>
        <v>27500</v>
      </c>
      <c r="P49">
        <f t="shared" si="8"/>
        <v>1502.8202115158642</v>
      </c>
    </row>
    <row r="50" spans="1:16" ht="13.5" thickBot="1">
      <c r="A50" s="3">
        <f t="shared" si="5"/>
        <v>26</v>
      </c>
      <c r="B50" s="3"/>
      <c r="C50" s="9">
        <v>260</v>
      </c>
      <c r="D50" s="10">
        <v>110</v>
      </c>
      <c r="E50" s="40">
        <f t="shared" si="0"/>
        <v>0</v>
      </c>
      <c r="F50" s="3"/>
      <c r="G50" s="4">
        <f t="shared" si="9"/>
        <v>1.4289972697578162</v>
      </c>
      <c r="H50" s="4">
        <f t="shared" si="1"/>
        <v>0.5625973502983528</v>
      </c>
      <c r="I50" s="5">
        <f t="shared" si="2"/>
        <v>1.0585774058577404</v>
      </c>
      <c r="J50" s="56">
        <f t="shared" si="3"/>
        <v>0.058577405857740406</v>
      </c>
      <c r="K50" s="7">
        <f t="shared" si="10"/>
        <v>0.3750303030303028</v>
      </c>
      <c r="L50" s="5">
        <f t="shared" si="6"/>
        <v>0.009368947344714195</v>
      </c>
      <c r="M50" s="6">
        <f t="shared" si="4"/>
        <v>0.009917755975785317</v>
      </c>
      <c r="O50">
        <f t="shared" si="7"/>
        <v>28600</v>
      </c>
      <c r="P50">
        <f t="shared" si="8"/>
        <v>1562.9330199764988</v>
      </c>
    </row>
    <row r="51" spans="1:16" ht="13.5" thickBot="1">
      <c r="A51" s="3">
        <f t="shared" si="5"/>
        <v>27</v>
      </c>
      <c r="B51" s="3"/>
      <c r="C51" s="9">
        <v>270</v>
      </c>
      <c r="D51" s="10">
        <v>105</v>
      </c>
      <c r="E51" s="40">
        <f t="shared" si="0"/>
        <v>0</v>
      </c>
      <c r="F51" s="3"/>
      <c r="G51" s="4">
        <f t="shared" si="9"/>
        <v>1.3640428484051883</v>
      </c>
      <c r="H51" s="4">
        <f t="shared" si="1"/>
        <v>0.5370247434666096</v>
      </c>
      <c r="I51" s="5">
        <f t="shared" si="2"/>
        <v>1.010460251046025</v>
      </c>
      <c r="J51" s="56">
        <f t="shared" si="3"/>
        <v>0.010460251046024993</v>
      </c>
      <c r="K51" s="7">
        <f t="shared" si="10"/>
        <v>0.3894545454545453</v>
      </c>
      <c r="L51" s="5">
        <f t="shared" si="6"/>
        <v>0.00972929147335705</v>
      </c>
      <c r="M51" s="6">
        <f t="shared" si="4"/>
        <v>0.009831062304668316</v>
      </c>
      <c r="O51">
        <f t="shared" si="7"/>
        <v>28350</v>
      </c>
      <c r="P51">
        <f t="shared" si="8"/>
        <v>273.0458284371333</v>
      </c>
    </row>
    <row r="52" spans="1:16" ht="13.5" thickBot="1">
      <c r="A52" s="3">
        <f t="shared" si="5"/>
        <v>28</v>
      </c>
      <c r="B52" s="3"/>
      <c r="C52" s="9">
        <v>280</v>
      </c>
      <c r="D52" s="10">
        <v>110</v>
      </c>
      <c r="E52" s="40">
        <f t="shared" si="0"/>
        <v>0</v>
      </c>
      <c r="F52" s="3"/>
      <c r="G52" s="4">
        <f t="shared" si="9"/>
        <v>1.4289972697578162</v>
      </c>
      <c r="H52" s="4">
        <f t="shared" si="1"/>
        <v>0.5625973502983528</v>
      </c>
      <c r="I52" s="5">
        <f t="shared" si="2"/>
        <v>1.0585774058577404</v>
      </c>
      <c r="J52" s="56">
        <f t="shared" si="3"/>
        <v>0.058577405857740406</v>
      </c>
      <c r="K52" s="7">
        <f t="shared" si="10"/>
        <v>0.4038787878787877</v>
      </c>
      <c r="L52" s="5">
        <f t="shared" si="6"/>
        <v>0.010089635601999906</v>
      </c>
      <c r="M52" s="6">
        <f t="shared" si="4"/>
        <v>0.010680660281614962</v>
      </c>
      <c r="O52">
        <f t="shared" si="7"/>
        <v>30800</v>
      </c>
      <c r="P52">
        <f t="shared" si="8"/>
        <v>1683.1586368977678</v>
      </c>
    </row>
    <row r="53" spans="1:16" ht="13.5" thickBot="1">
      <c r="A53" s="3">
        <f t="shared" si="5"/>
        <v>29</v>
      </c>
      <c r="B53" s="3"/>
      <c r="C53" s="9">
        <v>290</v>
      </c>
      <c r="D53" s="68">
        <v>105</v>
      </c>
      <c r="E53" s="40">
        <f t="shared" si="0"/>
        <v>0</v>
      </c>
      <c r="F53" s="3"/>
      <c r="G53" s="4">
        <f t="shared" si="9"/>
        <v>1.3640428484051883</v>
      </c>
      <c r="H53" s="4">
        <f t="shared" si="1"/>
        <v>0.5370247434666096</v>
      </c>
      <c r="I53" s="5">
        <f t="shared" si="2"/>
        <v>1.010460251046025</v>
      </c>
      <c r="J53" s="56">
        <f t="shared" si="3"/>
        <v>0.010460251046024993</v>
      </c>
      <c r="K53" s="7">
        <f t="shared" si="10"/>
        <v>0.4183030303030302</v>
      </c>
      <c r="L53" s="5">
        <f t="shared" si="6"/>
        <v>0.01044997973064276</v>
      </c>
      <c r="M53" s="6">
        <f t="shared" si="4"/>
        <v>0.010559289142051155</v>
      </c>
      <c r="O53">
        <f t="shared" si="7"/>
        <v>30450</v>
      </c>
      <c r="P53">
        <f t="shared" si="8"/>
        <v>293.2714453584025</v>
      </c>
    </row>
    <row r="54" spans="1:16" ht="13.5" thickBot="1">
      <c r="A54" s="3">
        <f t="shared" si="5"/>
        <v>30</v>
      </c>
      <c r="B54" s="3"/>
      <c r="C54" s="9">
        <v>300</v>
      </c>
      <c r="D54" s="10">
        <v>115</v>
      </c>
      <c r="E54" s="40">
        <f t="shared" si="0"/>
        <v>0</v>
      </c>
      <c r="F54" s="3"/>
      <c r="G54" s="4">
        <f t="shared" si="9"/>
        <v>1.4939516911104442</v>
      </c>
      <c r="H54" s="4">
        <f t="shared" si="1"/>
        <v>0.5881699571300961</v>
      </c>
      <c r="I54" s="5">
        <f t="shared" si="2"/>
        <v>1.106694560669456</v>
      </c>
      <c r="J54" s="56">
        <f t="shared" si="3"/>
        <v>0.10669456066945604</v>
      </c>
      <c r="K54" s="7">
        <f t="shared" si="10"/>
        <v>0.4327272727272726</v>
      </c>
      <c r="L54" s="5">
        <f t="shared" si="6"/>
        <v>0.010810323859285615</v>
      </c>
      <c r="M54" s="6">
        <f t="shared" si="4"/>
        <v>0.011963726614146632</v>
      </c>
      <c r="O54">
        <f t="shared" si="7"/>
        <v>34500</v>
      </c>
      <c r="P54">
        <f t="shared" si="8"/>
        <v>3303.384253819037</v>
      </c>
    </row>
    <row r="55" spans="1:16" ht="13.5" thickBot="1">
      <c r="A55" s="3">
        <f t="shared" si="5"/>
        <v>31</v>
      </c>
      <c r="B55" s="3"/>
      <c r="C55" s="9">
        <v>310</v>
      </c>
      <c r="D55" s="10">
        <v>105</v>
      </c>
      <c r="E55" s="40">
        <f t="shared" si="0"/>
        <v>0</v>
      </c>
      <c r="F55" s="3"/>
      <c r="G55" s="4">
        <f t="shared" si="9"/>
        <v>1.3640428484051883</v>
      </c>
      <c r="H55" s="4">
        <f t="shared" si="1"/>
        <v>0.5370247434666096</v>
      </c>
      <c r="I55" s="5">
        <f t="shared" si="2"/>
        <v>1.010460251046025</v>
      </c>
      <c r="J55" s="56">
        <f t="shared" si="3"/>
        <v>0.010460251046024993</v>
      </c>
      <c r="K55" s="7">
        <f t="shared" si="10"/>
        <v>0.44715151515151597</v>
      </c>
      <c r="L55" s="5">
        <f t="shared" si="6"/>
        <v>0.011170667987928491</v>
      </c>
      <c r="M55" s="6">
        <f t="shared" si="4"/>
        <v>0.011287515979434018</v>
      </c>
      <c r="O55">
        <f t="shared" si="7"/>
        <v>32550</v>
      </c>
      <c r="P55">
        <f t="shared" si="8"/>
        <v>313.4970622796716</v>
      </c>
    </row>
    <row r="56" spans="1:16" ht="13.5" thickBot="1">
      <c r="A56" s="3">
        <f t="shared" si="5"/>
        <v>32</v>
      </c>
      <c r="B56" s="3"/>
      <c r="C56" s="9">
        <v>320</v>
      </c>
      <c r="D56" s="10">
        <v>105</v>
      </c>
      <c r="E56" s="40">
        <f t="shared" si="0"/>
        <v>0</v>
      </c>
      <c r="F56" s="3"/>
      <c r="G56" s="4">
        <f t="shared" si="9"/>
        <v>1.3640428484051883</v>
      </c>
      <c r="H56" s="4">
        <f t="shared" si="1"/>
        <v>0.5370247434666096</v>
      </c>
      <c r="I56" s="5">
        <f t="shared" si="2"/>
        <v>1.010460251046025</v>
      </c>
      <c r="J56" s="56">
        <f t="shared" si="3"/>
        <v>0.010460251046024993</v>
      </c>
      <c r="K56" s="7">
        <f t="shared" si="10"/>
        <v>0.46157575757575753</v>
      </c>
      <c r="L56" s="5">
        <f t="shared" si="6"/>
        <v>0.011531012116571324</v>
      </c>
      <c r="M56" s="6">
        <f t="shared" si="4"/>
        <v>0.011651629398125416</v>
      </c>
      <c r="O56">
        <f t="shared" si="7"/>
        <v>33600</v>
      </c>
      <c r="P56">
        <f t="shared" si="8"/>
        <v>323.6098707403062</v>
      </c>
    </row>
    <row r="57" spans="1:16" ht="13.5" thickBot="1">
      <c r="A57" s="3">
        <f t="shared" si="5"/>
        <v>33</v>
      </c>
      <c r="B57" s="3"/>
      <c r="C57" s="9">
        <v>330</v>
      </c>
      <c r="D57" s="10">
        <v>125</v>
      </c>
      <c r="E57" s="40">
        <f t="shared" si="0"/>
        <v>0</v>
      </c>
      <c r="F57" s="3"/>
      <c r="G57" s="4">
        <f t="shared" si="9"/>
        <v>1.6238605338157002</v>
      </c>
      <c r="H57" s="4">
        <f aca="true" t="shared" si="11" ref="H57:H88">G57/2.54</f>
        <v>0.6393151707935827</v>
      </c>
      <c r="I57" s="5">
        <f aca="true" t="shared" si="12" ref="I57:I88">(G57/$J$14)</f>
        <v>1.2029288702928869</v>
      </c>
      <c r="J57" s="56">
        <f aca="true" t="shared" si="13" ref="J57:J88">IF(C57&gt;0,I57-1,0)</f>
        <v>0.20292887029288686</v>
      </c>
      <c r="K57" s="7">
        <f t="shared" si="10"/>
        <v>0.476</v>
      </c>
      <c r="L57" s="5">
        <f t="shared" si="6"/>
        <v>0.011891356245214178</v>
      </c>
      <c r="M57" s="6">
        <f aca="true" t="shared" si="14" ref="M57:M88">L57*I57</f>
        <v>0.014304455734305756</v>
      </c>
      <c r="O57">
        <f t="shared" si="7"/>
        <v>41250</v>
      </c>
      <c r="P57">
        <f t="shared" si="8"/>
        <v>6933.722679200941</v>
      </c>
    </row>
    <row r="58" spans="1:16" ht="13.5" thickBot="1">
      <c r="A58" s="3">
        <f aca="true" t="shared" si="15" ref="A58:A89">A57+1</f>
        <v>34</v>
      </c>
      <c r="B58" s="3"/>
      <c r="C58" s="9">
        <v>340</v>
      </c>
      <c r="D58" s="10">
        <v>110</v>
      </c>
      <c r="E58" s="40">
        <f t="shared" si="0"/>
        <v>0</v>
      </c>
      <c r="F58" s="3"/>
      <c r="G58" s="4">
        <f t="shared" si="9"/>
        <v>1.4289972697578162</v>
      </c>
      <c r="H58" s="4">
        <f t="shared" si="11"/>
        <v>0.5625973502983528</v>
      </c>
      <c r="I58" s="5">
        <f t="shared" si="12"/>
        <v>1.0585774058577404</v>
      </c>
      <c r="J58" s="56">
        <f t="shared" si="13"/>
        <v>0.058577405857740406</v>
      </c>
      <c r="K58" s="7">
        <f t="shared" si="10"/>
        <v>0.49042424242424154</v>
      </c>
      <c r="L58" s="5">
        <f t="shared" si="6"/>
        <v>0.01225170037385701</v>
      </c>
      <c r="M58" s="6">
        <f t="shared" si="14"/>
        <v>0.012969373199103863</v>
      </c>
      <c r="O58">
        <f t="shared" si="7"/>
        <v>37400</v>
      </c>
      <c r="P58">
        <f t="shared" si="8"/>
        <v>2043.8354876615754</v>
      </c>
    </row>
    <row r="59" spans="1:16" ht="13.5" thickBot="1">
      <c r="A59" s="3">
        <f t="shared" si="15"/>
        <v>35</v>
      </c>
      <c r="B59" s="3"/>
      <c r="C59" s="9">
        <v>350</v>
      </c>
      <c r="D59" s="10">
        <v>100</v>
      </c>
      <c r="E59" s="40">
        <f t="shared" si="0"/>
        <v>0</v>
      </c>
      <c r="F59" s="3"/>
      <c r="G59" s="4">
        <f t="shared" si="9"/>
        <v>1.2990884270525602</v>
      </c>
      <c r="H59" s="4">
        <f t="shared" si="11"/>
        <v>0.5114521366348662</v>
      </c>
      <c r="I59" s="5">
        <f t="shared" si="12"/>
        <v>0.9623430962343096</v>
      </c>
      <c r="J59" s="56">
        <f t="shared" si="13"/>
        <v>-0.03765690376569042</v>
      </c>
      <c r="K59" s="7">
        <f t="shared" si="10"/>
        <v>0.5048484848484858</v>
      </c>
      <c r="L59" s="5">
        <f t="shared" si="6"/>
        <v>0.012612044502499909</v>
      </c>
      <c r="M59" s="6">
        <f t="shared" si="14"/>
        <v>0.012137113956380665</v>
      </c>
      <c r="O59">
        <f t="shared" si="7"/>
        <v>35000</v>
      </c>
      <c r="P59">
        <f t="shared" si="8"/>
        <v>1396.05170387779</v>
      </c>
    </row>
    <row r="60" spans="1:16" ht="13.5" thickBot="1">
      <c r="A60" s="3">
        <f t="shared" si="15"/>
        <v>36</v>
      </c>
      <c r="B60" s="3"/>
      <c r="C60" s="9">
        <v>360</v>
      </c>
      <c r="D60" s="10">
        <v>105</v>
      </c>
      <c r="E60" s="40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1.010460251046025</v>
      </c>
      <c r="J60" s="56">
        <f t="shared" si="13"/>
        <v>0.010460251046024993</v>
      </c>
      <c r="K60" s="7">
        <f t="shared" si="10"/>
        <v>0.5192727272727264</v>
      </c>
      <c r="L60" s="5">
        <f t="shared" si="6"/>
        <v>0.01297238863114272</v>
      </c>
      <c r="M60" s="6">
        <f t="shared" si="14"/>
        <v>0.013108083072891073</v>
      </c>
      <c r="O60">
        <f t="shared" si="7"/>
        <v>37800</v>
      </c>
      <c r="P60">
        <f t="shared" si="8"/>
        <v>364.06110458284445</v>
      </c>
    </row>
    <row r="61" spans="1:16" ht="13.5" thickBot="1">
      <c r="A61" s="3">
        <f t="shared" si="15"/>
        <v>37</v>
      </c>
      <c r="B61" s="3"/>
      <c r="C61" s="9">
        <v>370</v>
      </c>
      <c r="D61" s="10">
        <v>95</v>
      </c>
      <c r="E61" s="40">
        <f t="shared" si="0"/>
        <v>0</v>
      </c>
      <c r="F61" s="3"/>
      <c r="G61" s="4">
        <f t="shared" si="9"/>
        <v>1.2341340056999321</v>
      </c>
      <c r="H61" s="4">
        <f t="shared" si="11"/>
        <v>0.4858795298031229</v>
      </c>
      <c r="I61" s="5">
        <f t="shared" si="12"/>
        <v>0.9142259414225941</v>
      </c>
      <c r="J61" s="56">
        <f t="shared" si="13"/>
        <v>-0.08577405857740594</v>
      </c>
      <c r="K61" s="7">
        <f t="shared" si="10"/>
        <v>0.5336969696969707</v>
      </c>
      <c r="L61" s="5">
        <f t="shared" si="6"/>
        <v>0.013332732759785618</v>
      </c>
      <c r="M61" s="6">
        <f t="shared" si="14"/>
        <v>0.012189130159050867</v>
      </c>
      <c r="O61">
        <f t="shared" si="7"/>
        <v>35150</v>
      </c>
      <c r="P61">
        <f t="shared" si="8"/>
        <v>3325.826086956521</v>
      </c>
    </row>
    <row r="62" spans="1:16" ht="13.5" thickBot="1">
      <c r="A62" s="3">
        <f t="shared" si="15"/>
        <v>38</v>
      </c>
      <c r="B62" s="3"/>
      <c r="C62" s="9">
        <v>380</v>
      </c>
      <c r="D62" s="10">
        <v>115</v>
      </c>
      <c r="E62" s="40">
        <f t="shared" si="0"/>
        <v>0</v>
      </c>
      <c r="F62" s="3"/>
      <c r="G62" s="4">
        <f t="shared" si="9"/>
        <v>1.4939516911104442</v>
      </c>
      <c r="H62" s="4">
        <f t="shared" si="11"/>
        <v>0.5881699571300961</v>
      </c>
      <c r="I62" s="5">
        <f t="shared" si="12"/>
        <v>1.106694560669456</v>
      </c>
      <c r="J62" s="56">
        <f t="shared" si="13"/>
        <v>0.10669456066945604</v>
      </c>
      <c r="K62" s="7">
        <f t="shared" si="10"/>
        <v>0.5481212121212113</v>
      </c>
      <c r="L62" s="5">
        <f t="shared" si="6"/>
        <v>0.013693076888428428</v>
      </c>
      <c r="M62" s="6">
        <f t="shared" si="14"/>
        <v>0.015154053711252382</v>
      </c>
      <c r="O62">
        <f t="shared" si="7"/>
        <v>43700</v>
      </c>
      <c r="P62">
        <f t="shared" si="8"/>
        <v>4184.286721504113</v>
      </c>
    </row>
    <row r="63" spans="1:16" ht="13.5" thickBot="1">
      <c r="A63" s="3">
        <f t="shared" si="15"/>
        <v>39</v>
      </c>
      <c r="B63" s="3"/>
      <c r="C63" s="9">
        <v>390</v>
      </c>
      <c r="D63" s="10">
        <v>105</v>
      </c>
      <c r="E63" s="40">
        <f t="shared" si="0"/>
        <v>0</v>
      </c>
      <c r="F63" s="3"/>
      <c r="G63" s="4">
        <f t="shared" si="9"/>
        <v>1.3640428484051883</v>
      </c>
      <c r="H63" s="4">
        <f t="shared" si="11"/>
        <v>0.5370247434666096</v>
      </c>
      <c r="I63" s="5">
        <f t="shared" si="12"/>
        <v>1.010460251046025</v>
      </c>
      <c r="J63" s="56">
        <f t="shared" si="13"/>
        <v>0.010460251046024993</v>
      </c>
      <c r="K63" s="7">
        <f t="shared" si="10"/>
        <v>0.5625454545454556</v>
      </c>
      <c r="L63" s="5">
        <f t="shared" si="6"/>
        <v>0.014053421017071327</v>
      </c>
      <c r="M63" s="6">
        <f t="shared" si="14"/>
        <v>0.014200423328965378</v>
      </c>
      <c r="O63">
        <f t="shared" si="7"/>
        <v>40950</v>
      </c>
      <c r="P63">
        <f t="shared" si="8"/>
        <v>394.3995299647481</v>
      </c>
    </row>
    <row r="64" spans="1:16" ht="13.5" thickBot="1">
      <c r="A64" s="3">
        <f t="shared" si="15"/>
        <v>40</v>
      </c>
      <c r="B64" s="3"/>
      <c r="C64" s="9">
        <v>400</v>
      </c>
      <c r="D64" s="10">
        <v>105</v>
      </c>
      <c r="E64" s="40">
        <f t="shared" si="0"/>
        <v>0</v>
      </c>
      <c r="F64" s="3"/>
      <c r="G64" s="4">
        <f t="shared" si="9"/>
        <v>1.3640428484051883</v>
      </c>
      <c r="H64" s="4">
        <f t="shared" si="11"/>
        <v>0.5370247434666096</v>
      </c>
      <c r="I64" s="5">
        <f t="shared" si="12"/>
        <v>1.010460251046025</v>
      </c>
      <c r="J64" s="56">
        <f t="shared" si="13"/>
        <v>0.010460251046024993</v>
      </c>
      <c r="K64" s="7">
        <f t="shared" si="10"/>
        <v>0.5769696969696962</v>
      </c>
      <c r="L64" s="5">
        <f t="shared" si="6"/>
        <v>0.014413765145714137</v>
      </c>
      <c r="M64" s="6">
        <f t="shared" si="14"/>
        <v>0.014564536747656752</v>
      </c>
      <c r="O64">
        <f t="shared" si="7"/>
        <v>42000</v>
      </c>
      <c r="P64">
        <f t="shared" si="8"/>
        <v>404.5123384253827</v>
      </c>
    </row>
    <row r="65" spans="1:16" ht="13.5" thickBot="1">
      <c r="A65" s="3">
        <f t="shared" si="15"/>
        <v>41</v>
      </c>
      <c r="B65" s="3"/>
      <c r="C65" s="9">
        <v>410</v>
      </c>
      <c r="D65" s="10">
        <v>110</v>
      </c>
      <c r="E65" s="40">
        <f t="shared" si="0"/>
        <v>0</v>
      </c>
      <c r="F65" s="3"/>
      <c r="G65" s="4">
        <f t="shared" si="9"/>
        <v>1.4289972697578162</v>
      </c>
      <c r="H65" s="4">
        <f t="shared" si="11"/>
        <v>0.5625973502983528</v>
      </c>
      <c r="I65" s="5">
        <f t="shared" si="12"/>
        <v>1.0585774058577404</v>
      </c>
      <c r="J65" s="56">
        <f t="shared" si="13"/>
        <v>0.058577405857740406</v>
      </c>
      <c r="K65" s="7">
        <f t="shared" si="10"/>
        <v>0.5913939393939387</v>
      </c>
      <c r="L65" s="5">
        <f t="shared" si="6"/>
        <v>0.014774109274356993</v>
      </c>
      <c r="M65" s="6">
        <f t="shared" si="14"/>
        <v>0.01563953826950761</v>
      </c>
      <c r="O65">
        <f t="shared" si="7"/>
        <v>45100</v>
      </c>
      <c r="P65">
        <f t="shared" si="8"/>
        <v>2464.6251468860173</v>
      </c>
    </row>
    <row r="66" spans="1:16" ht="13.5" thickBot="1">
      <c r="A66" s="3">
        <f t="shared" si="15"/>
        <v>42</v>
      </c>
      <c r="B66" s="3"/>
      <c r="C66" s="9">
        <v>420</v>
      </c>
      <c r="D66" s="10">
        <v>95</v>
      </c>
      <c r="E66" s="40">
        <f t="shared" si="0"/>
        <v>0</v>
      </c>
      <c r="F66" s="3" t="s">
        <v>47</v>
      </c>
      <c r="G66" s="4">
        <f t="shared" si="9"/>
        <v>1.2341340056999321</v>
      </c>
      <c r="H66" s="4">
        <f t="shared" si="11"/>
        <v>0.4858795298031229</v>
      </c>
      <c r="I66" s="5">
        <f t="shared" si="12"/>
        <v>0.9142259414225941</v>
      </c>
      <c r="J66" s="56">
        <f t="shared" si="13"/>
        <v>-0.08577405857740594</v>
      </c>
      <c r="K66" s="7">
        <f t="shared" si="10"/>
        <v>0.6058181818181829</v>
      </c>
      <c r="L66" s="5">
        <f t="shared" si="6"/>
        <v>0.015134453402999891</v>
      </c>
      <c r="M66" s="6">
        <f t="shared" si="14"/>
        <v>0.013836309910273958</v>
      </c>
      <c r="O66">
        <f t="shared" si="7"/>
        <v>39900</v>
      </c>
      <c r="P66">
        <f t="shared" si="8"/>
        <v>3775.2620446533483</v>
      </c>
    </row>
    <row r="67" spans="1:16" ht="13.5" thickBot="1">
      <c r="A67" s="3">
        <f t="shared" si="15"/>
        <v>43</v>
      </c>
      <c r="B67" s="3"/>
      <c r="C67" s="9">
        <v>430</v>
      </c>
      <c r="D67" s="10">
        <v>105</v>
      </c>
      <c r="E67" s="40">
        <f t="shared" si="0"/>
        <v>0</v>
      </c>
      <c r="F67" s="3"/>
      <c r="G67" s="4">
        <f t="shared" si="9"/>
        <v>1.3640428484051883</v>
      </c>
      <c r="H67" s="4">
        <f t="shared" si="11"/>
        <v>0.5370247434666096</v>
      </c>
      <c r="I67" s="5">
        <f t="shared" si="12"/>
        <v>1.010460251046025</v>
      </c>
      <c r="J67" s="56">
        <f t="shared" si="13"/>
        <v>0.010460251046024993</v>
      </c>
      <c r="K67" s="7">
        <f t="shared" si="10"/>
        <v>0.6202424242424236</v>
      </c>
      <c r="L67" s="5">
        <f t="shared" si="6"/>
        <v>0.015494797531642701</v>
      </c>
      <c r="M67" s="6">
        <f t="shared" si="14"/>
        <v>0.01565687700373101</v>
      </c>
      <c r="O67">
        <f t="shared" si="7"/>
        <v>45150</v>
      </c>
      <c r="P67">
        <f t="shared" si="8"/>
        <v>434.8507638072864</v>
      </c>
    </row>
    <row r="68" spans="1:16" ht="13.5" thickBot="1">
      <c r="A68" s="3">
        <f t="shared" si="15"/>
        <v>44</v>
      </c>
      <c r="B68" s="3"/>
      <c r="C68" s="9">
        <v>440</v>
      </c>
      <c r="D68" s="10">
        <v>120</v>
      </c>
      <c r="E68" s="40">
        <f t="shared" si="0"/>
        <v>0</v>
      </c>
      <c r="F68" s="3"/>
      <c r="G68" s="4">
        <f t="shared" si="9"/>
        <v>1.5589061124630723</v>
      </c>
      <c r="H68" s="4">
        <f t="shared" si="11"/>
        <v>0.6137425639618395</v>
      </c>
      <c r="I68" s="5">
        <f t="shared" si="12"/>
        <v>1.1548117154811715</v>
      </c>
      <c r="J68" s="56">
        <f t="shared" si="13"/>
        <v>0.15481171548117145</v>
      </c>
      <c r="K68" s="7">
        <f t="shared" si="10"/>
        <v>0.634666666666666</v>
      </c>
      <c r="L68" s="5">
        <f t="shared" si="6"/>
        <v>0.015855141660285555</v>
      </c>
      <c r="M68" s="6">
        <f t="shared" si="14"/>
        <v>0.01830970333991135</v>
      </c>
      <c r="O68">
        <f t="shared" si="7"/>
        <v>52800</v>
      </c>
      <c r="P68">
        <f t="shared" si="8"/>
        <v>7044.963572267921</v>
      </c>
    </row>
    <row r="69" spans="1:16" ht="13.5" thickBot="1">
      <c r="A69" s="3">
        <f t="shared" si="15"/>
        <v>45</v>
      </c>
      <c r="B69" s="3"/>
      <c r="C69" s="9">
        <v>450</v>
      </c>
      <c r="D69" s="10">
        <v>110</v>
      </c>
      <c r="E69" s="40">
        <f t="shared" si="0"/>
        <v>0</v>
      </c>
      <c r="F69" s="3"/>
      <c r="G69" s="4">
        <f t="shared" si="9"/>
        <v>1.4289972697578162</v>
      </c>
      <c r="H69" s="4">
        <f t="shared" si="11"/>
        <v>0.5625973502983528</v>
      </c>
      <c r="I69" s="5">
        <f t="shared" si="12"/>
        <v>1.0585774058577404</v>
      </c>
      <c r="J69" s="56">
        <f t="shared" si="13"/>
        <v>0.058577405857740406</v>
      </c>
      <c r="K69" s="7">
        <f t="shared" si="10"/>
        <v>0.6490909090909103</v>
      </c>
      <c r="L69" s="5">
        <f t="shared" si="6"/>
        <v>0.016215485788928456</v>
      </c>
      <c r="M69" s="6">
        <f t="shared" si="14"/>
        <v>0.01716534688116694</v>
      </c>
      <c r="O69">
        <f t="shared" si="7"/>
        <v>49500</v>
      </c>
      <c r="P69">
        <f t="shared" si="8"/>
        <v>2705.0763807285557</v>
      </c>
    </row>
    <row r="70" spans="1:16" ht="13.5" thickBot="1">
      <c r="A70" s="3">
        <f t="shared" si="15"/>
        <v>46</v>
      </c>
      <c r="B70" s="3"/>
      <c r="C70" s="9">
        <v>460</v>
      </c>
      <c r="D70" s="10">
        <v>110</v>
      </c>
      <c r="E70" s="40">
        <f t="shared" si="0"/>
        <v>0</v>
      </c>
      <c r="F70" s="3"/>
      <c r="G70" s="4">
        <f t="shared" si="9"/>
        <v>1.4289972697578162</v>
      </c>
      <c r="H70" s="4">
        <f t="shared" si="11"/>
        <v>0.5625973502983528</v>
      </c>
      <c r="I70" s="5">
        <f t="shared" si="12"/>
        <v>1.0585774058577404</v>
      </c>
      <c r="J70" s="56">
        <f t="shared" si="13"/>
        <v>0.058577405857740406</v>
      </c>
      <c r="K70" s="7">
        <f t="shared" si="10"/>
        <v>0.663515151515151</v>
      </c>
      <c r="L70" s="5">
        <f t="shared" si="6"/>
        <v>0.016575829917571266</v>
      </c>
      <c r="M70" s="6">
        <f t="shared" si="14"/>
        <v>0.017546799034081715</v>
      </c>
      <c r="O70">
        <f t="shared" si="7"/>
        <v>50600</v>
      </c>
      <c r="P70">
        <f t="shared" si="8"/>
        <v>2765.18918918919</v>
      </c>
    </row>
    <row r="71" spans="1:21" ht="13.5" thickBot="1">
      <c r="A71" s="3">
        <f t="shared" si="15"/>
        <v>47</v>
      </c>
      <c r="B71" s="3"/>
      <c r="C71" s="9">
        <v>470</v>
      </c>
      <c r="D71" s="10">
        <v>110</v>
      </c>
      <c r="E71" s="40">
        <f t="shared" si="0"/>
        <v>0</v>
      </c>
      <c r="F71" s="3"/>
      <c r="G71" s="4">
        <f t="shared" si="9"/>
        <v>1.4289972697578162</v>
      </c>
      <c r="H71" s="4">
        <f t="shared" si="11"/>
        <v>0.5625973502983528</v>
      </c>
      <c r="I71" s="5">
        <f t="shared" si="12"/>
        <v>1.0585774058577404</v>
      </c>
      <c r="J71" s="56">
        <f t="shared" si="13"/>
        <v>0.058577405857740406</v>
      </c>
      <c r="K71" s="7">
        <f t="shared" si="10"/>
        <v>0.6779393939393952</v>
      </c>
      <c r="L71" s="5">
        <f t="shared" si="6"/>
        <v>0.016936174046214163</v>
      </c>
      <c r="M71" s="6">
        <f t="shared" si="14"/>
        <v>0.01792825118699658</v>
      </c>
      <c r="O71">
        <f t="shared" si="7"/>
        <v>51700</v>
      </c>
      <c r="P71">
        <f t="shared" si="8"/>
        <v>2825.301997649825</v>
      </c>
      <c r="U71" s="38"/>
    </row>
    <row r="72" spans="1:16" ht="13.5" thickBot="1">
      <c r="A72" s="3">
        <f t="shared" si="15"/>
        <v>48</v>
      </c>
      <c r="B72" s="3"/>
      <c r="C72" s="9">
        <v>480</v>
      </c>
      <c r="D72" s="68">
        <v>120</v>
      </c>
      <c r="E72" s="40">
        <f t="shared" si="0"/>
        <v>0</v>
      </c>
      <c r="F72" s="3"/>
      <c r="G72" s="4">
        <f t="shared" si="9"/>
        <v>1.5589061124630723</v>
      </c>
      <c r="H72" s="4">
        <f t="shared" si="11"/>
        <v>0.6137425639618395</v>
      </c>
      <c r="I72" s="5">
        <f t="shared" si="12"/>
        <v>1.1548117154811715</v>
      </c>
      <c r="J72" s="56">
        <f t="shared" si="13"/>
        <v>0.15481171548117145</v>
      </c>
      <c r="K72" s="7">
        <f t="shared" si="10"/>
        <v>0.6923636363636341</v>
      </c>
      <c r="L72" s="5">
        <f t="shared" si="6"/>
        <v>0.01729651817485693</v>
      </c>
      <c r="M72" s="6">
        <f t="shared" si="14"/>
        <v>0.019974221825357793</v>
      </c>
      <c r="O72">
        <f t="shared" si="7"/>
        <v>57600</v>
      </c>
      <c r="P72">
        <f t="shared" si="8"/>
        <v>7685.414806110459</v>
      </c>
    </row>
    <row r="73" spans="1:16" ht="13.5" thickBot="1">
      <c r="A73" s="3">
        <f t="shared" si="15"/>
        <v>49</v>
      </c>
      <c r="B73" s="3"/>
      <c r="C73" s="9">
        <v>490</v>
      </c>
      <c r="D73" s="10">
        <v>110</v>
      </c>
      <c r="E73" s="40">
        <f t="shared" si="0"/>
        <v>0</v>
      </c>
      <c r="F73" s="3"/>
      <c r="G73" s="4">
        <f t="shared" si="9"/>
        <v>1.4289972697578162</v>
      </c>
      <c r="H73" s="4">
        <f t="shared" si="11"/>
        <v>0.5625973502983528</v>
      </c>
      <c r="I73" s="5">
        <f t="shared" si="12"/>
        <v>1.0585774058577404</v>
      </c>
      <c r="J73" s="56">
        <f t="shared" si="13"/>
        <v>0.058577405857740406</v>
      </c>
      <c r="K73" s="7">
        <f t="shared" si="10"/>
        <v>0.7067878787878819</v>
      </c>
      <c r="L73" s="5">
        <f t="shared" si="6"/>
        <v>0.01765686230349992</v>
      </c>
      <c r="M73" s="6">
        <f t="shared" si="14"/>
        <v>0.01869115549282627</v>
      </c>
      <c r="O73">
        <f t="shared" si="7"/>
        <v>53900</v>
      </c>
      <c r="P73">
        <f t="shared" si="8"/>
        <v>2945.5276145710936</v>
      </c>
    </row>
    <row r="74" spans="1:16" ht="13.5" thickBot="1">
      <c r="A74" s="3">
        <f t="shared" si="15"/>
        <v>50</v>
      </c>
      <c r="B74" s="3"/>
      <c r="C74" s="9">
        <v>500</v>
      </c>
      <c r="D74" s="10">
        <v>115</v>
      </c>
      <c r="E74" s="40">
        <f t="shared" si="0"/>
        <v>0</v>
      </c>
      <c r="F74" s="3"/>
      <c r="G74" s="4">
        <f t="shared" si="9"/>
        <v>1.4939516911104442</v>
      </c>
      <c r="H74" s="4">
        <f t="shared" si="11"/>
        <v>0.5881699571300961</v>
      </c>
      <c r="I74" s="5">
        <f t="shared" si="12"/>
        <v>1.106694560669456</v>
      </c>
      <c r="J74" s="56">
        <f t="shared" si="13"/>
        <v>0.10669456066945604</v>
      </c>
      <c r="K74" s="7">
        <f t="shared" si="10"/>
        <v>0.721212121212119</v>
      </c>
      <c r="L74" s="5">
        <f t="shared" si="6"/>
        <v>0.01801720643214264</v>
      </c>
      <c r="M74" s="6">
        <f t="shared" si="14"/>
        <v>0.019939544356910994</v>
      </c>
      <c r="O74">
        <f t="shared" si="7"/>
        <v>57500</v>
      </c>
      <c r="P74">
        <f t="shared" si="8"/>
        <v>5505.6404230317285</v>
      </c>
    </row>
    <row r="75" spans="1:16" ht="13.5" thickBot="1">
      <c r="A75" s="3">
        <f t="shared" si="15"/>
        <v>51</v>
      </c>
      <c r="B75" s="3"/>
      <c r="C75" s="9">
        <v>510</v>
      </c>
      <c r="D75" s="10">
        <v>125</v>
      </c>
      <c r="E75" s="40">
        <f t="shared" si="0"/>
        <v>0</v>
      </c>
      <c r="F75" s="3"/>
      <c r="G75" s="4">
        <f t="shared" si="9"/>
        <v>1.6238605338157002</v>
      </c>
      <c r="H75" s="4">
        <f t="shared" si="11"/>
        <v>0.6393151707935827</v>
      </c>
      <c r="I75" s="5">
        <f t="shared" si="12"/>
        <v>1.2029288702928869</v>
      </c>
      <c r="J75" s="56">
        <f t="shared" si="13"/>
        <v>0.20292887029288686</v>
      </c>
      <c r="K75" s="7">
        <f t="shared" si="10"/>
        <v>0.7356363636363632</v>
      </c>
      <c r="L75" s="5">
        <f t="shared" si="6"/>
        <v>0.01837755056078554</v>
      </c>
      <c r="M75" s="6">
        <f t="shared" si="14"/>
        <v>0.02210688613483616</v>
      </c>
      <c r="O75">
        <f t="shared" si="7"/>
        <v>63750</v>
      </c>
      <c r="P75">
        <f t="shared" si="8"/>
        <v>10715.753231492363</v>
      </c>
    </row>
    <row r="76" spans="1:16" ht="13.5" thickBot="1">
      <c r="A76" s="3">
        <f t="shared" si="15"/>
        <v>52</v>
      </c>
      <c r="B76" s="3"/>
      <c r="C76" s="9">
        <v>520</v>
      </c>
      <c r="D76" s="10">
        <v>140</v>
      </c>
      <c r="E76" s="40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1.3472803347280333</v>
      </c>
      <c r="J76" s="56">
        <f t="shared" si="13"/>
        <v>0.3472803347280333</v>
      </c>
      <c r="K76" s="7">
        <f t="shared" si="10"/>
        <v>0.7500606060606074</v>
      </c>
      <c r="L76" s="5">
        <f t="shared" si="6"/>
        <v>0.018737894689428436</v>
      </c>
      <c r="M76" s="6">
        <f t="shared" si="14"/>
        <v>0.02524519702927178</v>
      </c>
      <c r="O76">
        <f t="shared" si="7"/>
        <v>72800</v>
      </c>
      <c r="P76">
        <f t="shared" si="8"/>
        <v>18725.866039952998</v>
      </c>
    </row>
    <row r="77" spans="1:16" ht="13.5" thickBot="1">
      <c r="A77" s="3">
        <f t="shared" si="15"/>
        <v>53</v>
      </c>
      <c r="B77" s="3"/>
      <c r="C77" s="9">
        <v>530</v>
      </c>
      <c r="D77" s="10">
        <v>100</v>
      </c>
      <c r="E77" s="40">
        <f t="shared" si="0"/>
        <v>0</v>
      </c>
      <c r="F77" s="3"/>
      <c r="G77" s="4">
        <f t="shared" si="9"/>
        <v>1.2990884270525602</v>
      </c>
      <c r="H77" s="4">
        <f t="shared" si="11"/>
        <v>0.5114521366348662</v>
      </c>
      <c r="I77" s="5">
        <f t="shared" si="12"/>
        <v>0.9623430962343096</v>
      </c>
      <c r="J77" s="56">
        <f t="shared" si="13"/>
        <v>-0.03765690376569042</v>
      </c>
      <c r="K77" s="7">
        <f t="shared" si="10"/>
        <v>0.7644848484848481</v>
      </c>
      <c r="L77" s="5">
        <f t="shared" si="6"/>
        <v>0.019098238818071246</v>
      </c>
      <c r="M77" s="6">
        <f t="shared" si="14"/>
        <v>0.018379058276804965</v>
      </c>
      <c r="O77">
        <f t="shared" si="7"/>
        <v>53000</v>
      </c>
      <c r="P77">
        <f t="shared" si="8"/>
        <v>2114.021151586368</v>
      </c>
    </row>
    <row r="78" spans="1:16" ht="13.5" thickBot="1">
      <c r="A78" s="3">
        <f t="shared" si="15"/>
        <v>54</v>
      </c>
      <c r="B78" s="3"/>
      <c r="C78" s="9">
        <v>540</v>
      </c>
      <c r="D78" s="68">
        <v>110</v>
      </c>
      <c r="E78" s="40">
        <f t="shared" si="0"/>
        <v>0</v>
      </c>
      <c r="G78" s="4">
        <f t="shared" si="9"/>
        <v>1.4289972697578162</v>
      </c>
      <c r="H78" s="4">
        <f t="shared" si="11"/>
        <v>0.5625973502983528</v>
      </c>
      <c r="I78" s="5">
        <f t="shared" si="12"/>
        <v>1.0585774058577404</v>
      </c>
      <c r="J78" s="56">
        <f t="shared" si="13"/>
        <v>0.058577405857740406</v>
      </c>
      <c r="K78" s="7">
        <f t="shared" si="10"/>
        <v>0.7789090909090923</v>
      </c>
      <c r="L78" s="5">
        <f t="shared" si="6"/>
        <v>0.019458582946714147</v>
      </c>
      <c r="M78" s="6">
        <f t="shared" si="14"/>
        <v>0.020598416257400328</v>
      </c>
      <c r="O78">
        <f t="shared" si="7"/>
        <v>59400</v>
      </c>
      <c r="P78">
        <f t="shared" si="8"/>
        <v>3246.091656874267</v>
      </c>
    </row>
    <row r="79" spans="1:16" ht="13.5" thickBot="1">
      <c r="A79" s="3">
        <f t="shared" si="15"/>
        <v>55</v>
      </c>
      <c r="B79" s="3"/>
      <c r="C79" s="9">
        <v>550</v>
      </c>
      <c r="D79" s="10">
        <v>105</v>
      </c>
      <c r="E79" s="40">
        <f t="shared" si="0"/>
        <v>0</v>
      </c>
      <c r="G79" s="4">
        <f t="shared" si="9"/>
        <v>1.3640428484051883</v>
      </c>
      <c r="H79" s="4">
        <f t="shared" si="11"/>
        <v>0.5370247434666096</v>
      </c>
      <c r="I79" s="5">
        <f t="shared" si="12"/>
        <v>1.010460251046025</v>
      </c>
      <c r="J79" s="56">
        <f t="shared" si="13"/>
        <v>0.010460251046024993</v>
      </c>
      <c r="K79" s="7">
        <f t="shared" si="10"/>
        <v>0.7933333333333294</v>
      </c>
      <c r="L79" s="5">
        <f t="shared" si="6"/>
        <v>0.019818927075356867</v>
      </c>
      <c r="M79" s="6">
        <f t="shared" si="14"/>
        <v>0.02002623802802796</v>
      </c>
      <c r="O79">
        <f t="shared" si="7"/>
        <v>57750</v>
      </c>
      <c r="P79">
        <f t="shared" si="8"/>
        <v>556.2044653349012</v>
      </c>
    </row>
    <row r="80" spans="1:16" ht="13.5" thickBot="1">
      <c r="A80" s="3">
        <f t="shared" si="15"/>
        <v>56</v>
      </c>
      <c r="B80" s="3"/>
      <c r="C80" s="9">
        <v>560</v>
      </c>
      <c r="D80" s="10">
        <v>110</v>
      </c>
      <c r="E80" s="40">
        <f t="shared" si="0"/>
        <v>0</v>
      </c>
      <c r="F80" s="3"/>
      <c r="G80" s="4">
        <f t="shared" si="9"/>
        <v>1.4289972697578162</v>
      </c>
      <c r="H80" s="4">
        <f t="shared" si="11"/>
        <v>0.5625973502983528</v>
      </c>
      <c r="I80" s="5">
        <f t="shared" si="12"/>
        <v>1.0585774058577404</v>
      </c>
      <c r="J80" s="56">
        <f t="shared" si="13"/>
        <v>0.058577405857740406</v>
      </c>
      <c r="K80" s="7">
        <f t="shared" si="10"/>
        <v>0.8077575757575772</v>
      </c>
      <c r="L80" s="5">
        <f t="shared" si="6"/>
        <v>0.020179271203999854</v>
      </c>
      <c r="M80" s="6">
        <f t="shared" si="14"/>
        <v>0.021361320563229966</v>
      </c>
      <c r="O80">
        <f t="shared" si="7"/>
        <v>61600</v>
      </c>
      <c r="P80">
        <f t="shared" si="8"/>
        <v>3366.3172737955356</v>
      </c>
    </row>
    <row r="81" spans="1:16" ht="13.5" thickBot="1">
      <c r="A81" s="3">
        <f t="shared" si="15"/>
        <v>57</v>
      </c>
      <c r="B81" s="3"/>
      <c r="C81" s="9">
        <v>570</v>
      </c>
      <c r="D81" s="10">
        <v>115</v>
      </c>
      <c r="E81" s="40">
        <f t="shared" si="0"/>
        <v>0</v>
      </c>
      <c r="F81" s="3"/>
      <c r="G81" s="4">
        <f t="shared" si="9"/>
        <v>1.4939516911104442</v>
      </c>
      <c r="H81" s="4">
        <f t="shared" si="11"/>
        <v>0.5881699571300961</v>
      </c>
      <c r="I81" s="5">
        <f t="shared" si="12"/>
        <v>1.106694560669456</v>
      </c>
      <c r="J81" s="56">
        <f t="shared" si="13"/>
        <v>0.10669456066945604</v>
      </c>
      <c r="K81" s="7">
        <f t="shared" si="10"/>
        <v>0.8221818181818179</v>
      </c>
      <c r="L81" s="5">
        <f t="shared" si="6"/>
        <v>0.020539615332642664</v>
      </c>
      <c r="M81" s="6">
        <f t="shared" si="14"/>
        <v>0.022731080566878597</v>
      </c>
      <c r="O81">
        <f t="shared" si="7"/>
        <v>65550</v>
      </c>
      <c r="P81">
        <f t="shared" si="8"/>
        <v>6276.43008225617</v>
      </c>
    </row>
    <row r="82" spans="1:16" ht="13.5" thickBot="1">
      <c r="A82" s="3">
        <f t="shared" si="15"/>
        <v>58</v>
      </c>
      <c r="B82" s="3"/>
      <c r="C82" s="9">
        <v>580</v>
      </c>
      <c r="D82" s="10">
        <v>105</v>
      </c>
      <c r="E82" s="40">
        <f t="shared" si="0"/>
        <v>0</v>
      </c>
      <c r="F82" s="3"/>
      <c r="G82" s="4">
        <f t="shared" si="9"/>
        <v>1.3640428484051883</v>
      </c>
      <c r="H82" s="4">
        <f t="shared" si="11"/>
        <v>0.5370247434666096</v>
      </c>
      <c r="I82" s="5">
        <f t="shared" si="12"/>
        <v>1.010460251046025</v>
      </c>
      <c r="J82" s="56">
        <f t="shared" si="13"/>
        <v>0.010460251046024993</v>
      </c>
      <c r="K82" s="7">
        <f t="shared" si="10"/>
        <v>0.8366060606060621</v>
      </c>
      <c r="L82" s="5">
        <f t="shared" si="6"/>
        <v>0.020899959461285565</v>
      </c>
      <c r="M82" s="6">
        <f t="shared" si="14"/>
        <v>0.021118578284102355</v>
      </c>
      <c r="O82">
        <f t="shared" si="7"/>
        <v>60900</v>
      </c>
      <c r="P82">
        <f t="shared" si="8"/>
        <v>586.542890716805</v>
      </c>
    </row>
    <row r="83" spans="1:16" ht="13.5" thickBot="1">
      <c r="A83" s="3">
        <f t="shared" si="15"/>
        <v>59</v>
      </c>
      <c r="B83" s="3"/>
      <c r="C83" s="9">
        <v>590</v>
      </c>
      <c r="D83" s="68">
        <v>120</v>
      </c>
      <c r="E83" s="40">
        <f t="shared" si="0"/>
        <v>0</v>
      </c>
      <c r="G83" s="4">
        <f t="shared" si="9"/>
        <v>1.5589061124630723</v>
      </c>
      <c r="H83" s="4">
        <f t="shared" si="11"/>
        <v>0.6137425639618395</v>
      </c>
      <c r="I83" s="5">
        <f t="shared" si="12"/>
        <v>1.1548117154811715</v>
      </c>
      <c r="J83" s="56">
        <f t="shared" si="13"/>
        <v>0.15481171548117145</v>
      </c>
      <c r="K83" s="7">
        <f t="shared" si="10"/>
        <v>0.8510303030303028</v>
      </c>
      <c r="L83" s="5">
        <f t="shared" si="6"/>
        <v>0.021260303589928375</v>
      </c>
      <c r="M83" s="6">
        <f t="shared" si="14"/>
        <v>0.024551647660335695</v>
      </c>
      <c r="O83">
        <f t="shared" si="7"/>
        <v>70800</v>
      </c>
      <c r="P83">
        <f t="shared" si="8"/>
        <v>9446.65569917744</v>
      </c>
    </row>
    <row r="84" spans="1:16" ht="13.5" thickBot="1">
      <c r="A84" s="3">
        <f t="shared" si="15"/>
        <v>60</v>
      </c>
      <c r="B84" s="3"/>
      <c r="C84" s="9">
        <v>600</v>
      </c>
      <c r="D84" s="10">
        <v>105</v>
      </c>
      <c r="E84" s="40">
        <f t="shared" si="0"/>
        <v>0</v>
      </c>
      <c r="G84" s="4">
        <f t="shared" si="9"/>
        <v>1.3640428484051883</v>
      </c>
      <c r="H84" s="4">
        <f t="shared" si="11"/>
        <v>0.5370247434666096</v>
      </c>
      <c r="I84" s="5">
        <f t="shared" si="12"/>
        <v>1.010460251046025</v>
      </c>
      <c r="J84" s="56">
        <f t="shared" si="13"/>
        <v>0.010460251046024993</v>
      </c>
      <c r="K84" s="7">
        <f t="shared" si="10"/>
        <v>0.8654545454545435</v>
      </c>
      <c r="L84" s="5">
        <f t="shared" si="6"/>
        <v>0.021620647718571185</v>
      </c>
      <c r="M84" s="6">
        <f t="shared" si="14"/>
        <v>0.021846805121485107</v>
      </c>
      <c r="O84">
        <f t="shared" si="7"/>
        <v>63000</v>
      </c>
      <c r="P84">
        <f t="shared" si="8"/>
        <v>606.7685076380741</v>
      </c>
    </row>
    <row r="85" spans="1:16" ht="13.5" thickBot="1">
      <c r="A85" s="3">
        <f t="shared" si="15"/>
        <v>61</v>
      </c>
      <c r="B85" s="3"/>
      <c r="C85" s="9">
        <v>610</v>
      </c>
      <c r="D85" s="10">
        <v>115</v>
      </c>
      <c r="E85" s="40">
        <f t="shared" si="0"/>
        <v>0</v>
      </c>
      <c r="G85" s="4">
        <f t="shared" si="9"/>
        <v>1.4939516911104442</v>
      </c>
      <c r="H85" s="4">
        <f t="shared" si="11"/>
        <v>0.5881699571300961</v>
      </c>
      <c r="I85" s="5">
        <f t="shared" si="12"/>
        <v>1.106694560669456</v>
      </c>
      <c r="J85" s="56">
        <f t="shared" si="13"/>
        <v>0.10669456066945604</v>
      </c>
      <c r="K85" s="7">
        <f t="shared" si="10"/>
        <v>0.8798787878787877</v>
      </c>
      <c r="L85" s="5">
        <f t="shared" si="6"/>
        <v>0.021980991847214082</v>
      </c>
      <c r="M85" s="6">
        <f t="shared" si="14"/>
        <v>0.024326244115431484</v>
      </c>
      <c r="O85">
        <f t="shared" si="7"/>
        <v>70150</v>
      </c>
      <c r="P85">
        <f t="shared" si="8"/>
        <v>6716.881316098708</v>
      </c>
    </row>
    <row r="86" spans="1:16" ht="13.5" thickBot="1">
      <c r="A86" s="3">
        <f t="shared" si="15"/>
        <v>62</v>
      </c>
      <c r="B86" s="3"/>
      <c r="C86" s="9">
        <v>620</v>
      </c>
      <c r="D86" s="68">
        <v>100</v>
      </c>
      <c r="E86" s="40">
        <f t="shared" si="0"/>
        <v>0</v>
      </c>
      <c r="F86" s="3" t="s">
        <v>47</v>
      </c>
      <c r="G86" s="4">
        <f t="shared" si="9"/>
        <v>1.2990884270525602</v>
      </c>
      <c r="H86" s="4">
        <f t="shared" si="11"/>
        <v>0.5114521366348662</v>
      </c>
      <c r="I86" s="5">
        <f t="shared" si="12"/>
        <v>0.9623430962343096</v>
      </c>
      <c r="J86" s="56">
        <f t="shared" si="13"/>
        <v>-0.03765690376569042</v>
      </c>
      <c r="K86" s="7">
        <f t="shared" si="10"/>
        <v>0.8943030303030319</v>
      </c>
      <c r="L86" s="5">
        <f t="shared" si="6"/>
        <v>0.022341335975856982</v>
      </c>
      <c r="M86" s="6">
        <f t="shared" si="14"/>
        <v>0.02150003043701718</v>
      </c>
      <c r="O86">
        <f t="shared" si="7"/>
        <v>62000</v>
      </c>
      <c r="P86">
        <f t="shared" si="8"/>
        <v>2473.005875440657</v>
      </c>
    </row>
    <row r="87" spans="1:16" ht="13.5" thickBot="1">
      <c r="A87" s="3">
        <f t="shared" si="15"/>
        <v>63</v>
      </c>
      <c r="B87" s="3"/>
      <c r="C87" s="9">
        <v>630</v>
      </c>
      <c r="D87" s="10">
        <v>110</v>
      </c>
      <c r="E87" s="40">
        <f t="shared" si="0"/>
        <v>0</v>
      </c>
      <c r="G87" s="4">
        <f t="shared" si="9"/>
        <v>1.4289972697578162</v>
      </c>
      <c r="H87" s="4">
        <f t="shared" si="11"/>
        <v>0.5625973502983528</v>
      </c>
      <c r="I87" s="5">
        <f t="shared" si="12"/>
        <v>1.0585774058577404</v>
      </c>
      <c r="J87" s="56">
        <f t="shared" si="13"/>
        <v>0.058577405857740406</v>
      </c>
      <c r="K87" s="7">
        <f t="shared" si="10"/>
        <v>0.9087272727272726</v>
      </c>
      <c r="L87" s="5">
        <f t="shared" si="6"/>
        <v>0.022701680104499793</v>
      </c>
      <c r="M87" s="6">
        <f t="shared" si="14"/>
        <v>0.024031485633633668</v>
      </c>
      <c r="O87">
        <f t="shared" si="7"/>
        <v>69300</v>
      </c>
      <c r="P87">
        <f t="shared" si="8"/>
        <v>3787.106933019978</v>
      </c>
    </row>
    <row r="88" spans="1:16" ht="13.5" thickBot="1">
      <c r="A88" s="3">
        <f t="shared" si="15"/>
        <v>64</v>
      </c>
      <c r="B88" s="3"/>
      <c r="C88" s="9">
        <v>640</v>
      </c>
      <c r="D88" s="10">
        <v>100</v>
      </c>
      <c r="E88" s="40">
        <f t="shared" si="0"/>
        <v>0</v>
      </c>
      <c r="G88" s="4">
        <f t="shared" si="9"/>
        <v>1.2990884270525602</v>
      </c>
      <c r="H88" s="4">
        <f t="shared" si="11"/>
        <v>0.5114521366348662</v>
      </c>
      <c r="I88" s="5">
        <f t="shared" si="12"/>
        <v>0.9623430962343096</v>
      </c>
      <c r="J88" s="56">
        <f t="shared" si="13"/>
        <v>-0.03765690376569042</v>
      </c>
      <c r="K88" s="7">
        <f t="shared" si="10"/>
        <v>0.9231515151515133</v>
      </c>
      <c r="L88" s="5">
        <f t="shared" si="6"/>
        <v>0.023062024233142603</v>
      </c>
      <c r="M88" s="6">
        <f t="shared" si="14"/>
        <v>0.022193579805953132</v>
      </c>
      <c r="O88">
        <f t="shared" si="7"/>
        <v>64000</v>
      </c>
      <c r="P88">
        <f t="shared" si="8"/>
        <v>2552.7802585193876</v>
      </c>
    </row>
    <row r="89" spans="1:16" ht="13.5" thickBot="1">
      <c r="A89" s="3">
        <f t="shared" si="15"/>
        <v>65</v>
      </c>
      <c r="B89" s="3"/>
      <c r="C89" s="9">
        <v>650</v>
      </c>
      <c r="D89" s="10">
        <v>100</v>
      </c>
      <c r="E89" s="40">
        <f aca="true" t="shared" si="16" ref="E89:E152">IF(AND(D89="",C89&lt;&gt;""),$J$16,0)</f>
        <v>0</v>
      </c>
      <c r="G89" s="4">
        <f t="shared" si="9"/>
        <v>1.2990884270525602</v>
      </c>
      <c r="H89" s="4">
        <f aca="true" t="shared" si="17" ref="H89:H120">G89/2.54</f>
        <v>0.5114521366348662</v>
      </c>
      <c r="I89" s="5">
        <f aca="true" t="shared" si="18" ref="I89:I120">(G89/$J$14)</f>
        <v>0.9623430962343096</v>
      </c>
      <c r="J89" s="56">
        <f aca="true" t="shared" si="19" ref="J89:J120">IF(C89&gt;0,I89-1,0)</f>
        <v>-0.03765690376569042</v>
      </c>
      <c r="K89" s="7">
        <f t="shared" si="10"/>
        <v>0.9375757575757575</v>
      </c>
      <c r="L89" s="5">
        <f t="shared" si="6"/>
        <v>0.0234223683617855</v>
      </c>
      <c r="M89" s="6">
        <f aca="true" t="shared" si="20" ref="M89:M120">L89*I89</f>
        <v>0.022540354490421192</v>
      </c>
      <c r="O89">
        <f t="shared" si="7"/>
        <v>65000</v>
      </c>
      <c r="P89">
        <f t="shared" si="8"/>
        <v>2592.6674500587533</v>
      </c>
    </row>
    <row r="90" spans="1:16" ht="13.5" thickBot="1">
      <c r="A90" s="3">
        <f aca="true" t="shared" si="21" ref="A90:A121">A89+1</f>
        <v>66</v>
      </c>
      <c r="B90" s="3"/>
      <c r="C90" s="9">
        <v>660</v>
      </c>
      <c r="D90" s="10">
        <v>120</v>
      </c>
      <c r="E90" s="40">
        <f t="shared" si="16"/>
        <v>0</v>
      </c>
      <c r="G90" s="4">
        <f t="shared" si="9"/>
        <v>1.5589061124630723</v>
      </c>
      <c r="H90" s="4">
        <f t="shared" si="17"/>
        <v>0.6137425639618395</v>
      </c>
      <c r="I90" s="5">
        <f t="shared" si="18"/>
        <v>1.1548117154811715</v>
      </c>
      <c r="J90" s="56">
        <f t="shared" si="19"/>
        <v>0.15481171548117145</v>
      </c>
      <c r="K90" s="7">
        <f t="shared" si="10"/>
        <v>0.9520000000000053</v>
      </c>
      <c r="L90" s="5">
        <f aca="true" t="shared" si="22" ref="L90:L153">(K90/K$206)</f>
        <v>0.02378271249042849</v>
      </c>
      <c r="M90" s="6">
        <f t="shared" si="20"/>
        <v>0.02746455500986721</v>
      </c>
      <c r="O90">
        <f aca="true" t="shared" si="23" ref="O90:O153">(D90+E90)*C90</f>
        <v>79200</v>
      </c>
      <c r="P90">
        <f aca="true" t="shared" si="24" ref="P90:P153">C90*ABS((D90+E90)-O$207)</f>
        <v>10567.445358401881</v>
      </c>
    </row>
    <row r="91" spans="1:16" ht="13.5" thickBot="1">
      <c r="A91" s="3">
        <f t="shared" si="21"/>
        <v>67</v>
      </c>
      <c r="B91" s="3"/>
      <c r="C91" s="9">
        <v>670</v>
      </c>
      <c r="D91" s="68">
        <v>120</v>
      </c>
      <c r="E91" s="40">
        <f t="shared" si="16"/>
        <v>0</v>
      </c>
      <c r="G91" s="4">
        <f aca="true" t="shared" si="25" ref="G91:G154">(D91+E91)/$J$19</f>
        <v>1.5589061124630723</v>
      </c>
      <c r="H91" s="4">
        <f t="shared" si="17"/>
        <v>0.6137425639618395</v>
      </c>
      <c r="I91" s="5">
        <f t="shared" si="18"/>
        <v>1.1548117154811715</v>
      </c>
      <c r="J91" s="56">
        <f t="shared" si="19"/>
        <v>0.15481171548117145</v>
      </c>
      <c r="K91" s="7">
        <f aca="true" t="shared" si="26" ref="K91:K154">IF(C91&gt;0,(((C91+(D$15/2))^2*3.1416)/43560)-(((C90+(D$15/2))^2*3.1416)/43560),0)</f>
        <v>0.9664242424242389</v>
      </c>
      <c r="L91" s="5">
        <f t="shared" si="22"/>
        <v>0.02414305661907112</v>
      </c>
      <c r="M91" s="6">
        <f t="shared" si="20"/>
        <v>0.027880684631228572</v>
      </c>
      <c r="O91">
        <f t="shared" si="23"/>
        <v>80400</v>
      </c>
      <c r="P91">
        <f t="shared" si="24"/>
        <v>10727.558166862516</v>
      </c>
    </row>
    <row r="92" spans="1:16" ht="13.5" thickBot="1">
      <c r="A92" s="3">
        <f t="shared" si="21"/>
        <v>68</v>
      </c>
      <c r="B92" s="3"/>
      <c r="C92" s="9">
        <v>680</v>
      </c>
      <c r="D92" s="41">
        <v>130</v>
      </c>
      <c r="E92" s="40">
        <f t="shared" si="16"/>
        <v>0</v>
      </c>
      <c r="G92" s="4">
        <f t="shared" si="25"/>
        <v>1.6888149551683282</v>
      </c>
      <c r="H92" s="4">
        <f t="shared" si="17"/>
        <v>0.664887777625326</v>
      </c>
      <c r="I92" s="5">
        <f t="shared" si="18"/>
        <v>1.2510460251046023</v>
      </c>
      <c r="J92" s="56">
        <f t="shared" si="19"/>
        <v>0.2510460251046023</v>
      </c>
      <c r="K92" s="7">
        <f t="shared" si="26"/>
        <v>0.9808484848484866</v>
      </c>
      <c r="L92" s="5">
        <f t="shared" si="22"/>
        <v>0.02450340074771411</v>
      </c>
      <c r="M92" s="6">
        <f t="shared" si="20"/>
        <v>0.030654882106972876</v>
      </c>
      <c r="O92">
        <f t="shared" si="23"/>
        <v>88400</v>
      </c>
      <c r="P92">
        <f t="shared" si="24"/>
        <v>17687.67097532315</v>
      </c>
    </row>
    <row r="93" spans="1:16" ht="13.5" thickBot="1">
      <c r="A93" s="3">
        <f t="shared" si="21"/>
        <v>69</v>
      </c>
      <c r="B93" s="3"/>
      <c r="C93" s="9">
        <v>690</v>
      </c>
      <c r="D93" s="41">
        <v>130</v>
      </c>
      <c r="E93" s="40">
        <f t="shared" si="16"/>
        <v>0</v>
      </c>
      <c r="G93" s="4">
        <f t="shared" si="25"/>
        <v>1.6888149551683282</v>
      </c>
      <c r="H93" s="4">
        <f t="shared" si="17"/>
        <v>0.664887777625326</v>
      </c>
      <c r="I93" s="5">
        <f t="shared" si="18"/>
        <v>1.2510460251046023</v>
      </c>
      <c r="J93" s="56">
        <f t="shared" si="19"/>
        <v>0.2510460251046023</v>
      </c>
      <c r="K93" s="7">
        <f t="shared" si="26"/>
        <v>0.9952727272727273</v>
      </c>
      <c r="L93" s="5">
        <f t="shared" si="22"/>
        <v>0.02486374487635692</v>
      </c>
      <c r="M93" s="6">
        <f t="shared" si="20"/>
        <v>0.031105689196781246</v>
      </c>
      <c r="O93">
        <f t="shared" si="23"/>
        <v>89700</v>
      </c>
      <c r="P93">
        <f t="shared" si="24"/>
        <v>17947.783783783787</v>
      </c>
    </row>
    <row r="94" spans="1:16" ht="13.5" thickBot="1">
      <c r="A94" s="3">
        <f t="shared" si="21"/>
        <v>70</v>
      </c>
      <c r="B94" s="3"/>
      <c r="C94" s="9">
        <v>700</v>
      </c>
      <c r="D94" s="41">
        <v>120</v>
      </c>
      <c r="E94" s="40">
        <f t="shared" si="16"/>
        <v>0</v>
      </c>
      <c r="G94" s="4">
        <f t="shared" si="25"/>
        <v>1.5589061124630723</v>
      </c>
      <c r="H94" s="4">
        <f t="shared" si="17"/>
        <v>0.6137425639618395</v>
      </c>
      <c r="I94" s="5">
        <f t="shared" si="18"/>
        <v>1.1548117154811715</v>
      </c>
      <c r="J94" s="56">
        <f t="shared" si="19"/>
        <v>0.15481171548117145</v>
      </c>
      <c r="K94" s="7">
        <f t="shared" si="26"/>
        <v>1.009696969696968</v>
      </c>
      <c r="L94" s="5">
        <f t="shared" si="22"/>
        <v>0.02522408900499973</v>
      </c>
      <c r="M94" s="6">
        <f t="shared" si="20"/>
        <v>0.029129073495313493</v>
      </c>
      <c r="O94">
        <f t="shared" si="23"/>
        <v>84000</v>
      </c>
      <c r="P94">
        <f t="shared" si="24"/>
        <v>11207.89659224442</v>
      </c>
    </row>
    <row r="95" spans="1:16" ht="13.5" thickBot="1">
      <c r="A95" s="3">
        <f t="shared" si="21"/>
        <v>71</v>
      </c>
      <c r="B95" s="3"/>
      <c r="C95" s="9">
        <v>710</v>
      </c>
      <c r="D95" s="41">
        <v>90</v>
      </c>
      <c r="E95" s="40">
        <f t="shared" si="16"/>
        <v>0</v>
      </c>
      <c r="G95" s="4">
        <f t="shared" si="25"/>
        <v>1.1691795843473043</v>
      </c>
      <c r="H95" s="4">
        <f t="shared" si="17"/>
        <v>0.46030692297137965</v>
      </c>
      <c r="I95" s="5">
        <f t="shared" si="18"/>
        <v>0.8661087866108786</v>
      </c>
      <c r="J95" s="56">
        <f t="shared" si="19"/>
        <v>-0.13389121338912136</v>
      </c>
      <c r="K95" s="7">
        <f t="shared" si="26"/>
        <v>1.0241212121212087</v>
      </c>
      <c r="L95" s="5">
        <f t="shared" si="22"/>
        <v>0.02558443313364254</v>
      </c>
      <c r="M95" s="6">
        <f t="shared" si="20"/>
        <v>0.022158902337506302</v>
      </c>
      <c r="O95">
        <f t="shared" si="23"/>
        <v>63900</v>
      </c>
      <c r="P95">
        <f t="shared" si="24"/>
        <v>9931.990599294946</v>
      </c>
    </row>
    <row r="96" spans="1:16" ht="13.5" thickBot="1">
      <c r="A96" s="3">
        <f t="shared" si="21"/>
        <v>72</v>
      </c>
      <c r="B96" s="3"/>
      <c r="C96" s="9">
        <v>720</v>
      </c>
      <c r="D96" s="41">
        <v>50</v>
      </c>
      <c r="E96" s="40">
        <f t="shared" si="16"/>
        <v>0</v>
      </c>
      <c r="G96" s="4">
        <f t="shared" si="25"/>
        <v>0.6495442135262801</v>
      </c>
      <c r="H96" s="4">
        <f t="shared" si="17"/>
        <v>0.2557260683174331</v>
      </c>
      <c r="I96" s="5">
        <f t="shared" si="18"/>
        <v>0.4811715481171548</v>
      </c>
      <c r="J96" s="56">
        <f t="shared" si="19"/>
        <v>-0.5188284518828452</v>
      </c>
      <c r="K96" s="7">
        <f t="shared" si="26"/>
        <v>1.0385454545454564</v>
      </c>
      <c r="L96" s="5">
        <f t="shared" si="22"/>
        <v>0.02594477726228553</v>
      </c>
      <c r="M96" s="6">
        <f t="shared" si="20"/>
        <v>0.012483888640848685</v>
      </c>
      <c r="O96">
        <f t="shared" si="23"/>
        <v>36000</v>
      </c>
      <c r="P96">
        <f t="shared" si="24"/>
        <v>38871.87779083431</v>
      </c>
    </row>
    <row r="97" spans="1:16" ht="13.5" thickBot="1">
      <c r="A97" s="3">
        <f t="shared" si="21"/>
        <v>73</v>
      </c>
      <c r="B97" s="3"/>
      <c r="C97" s="9">
        <v>730</v>
      </c>
      <c r="D97" s="41">
        <v>25</v>
      </c>
      <c r="E97" s="40">
        <f t="shared" si="16"/>
        <v>0</v>
      </c>
      <c r="G97" s="4">
        <f t="shared" si="25"/>
        <v>0.32477210676314006</v>
      </c>
      <c r="H97" s="4">
        <f t="shared" si="17"/>
        <v>0.12786303415871655</v>
      </c>
      <c r="I97" s="5">
        <f t="shared" si="18"/>
        <v>0.2405857740585774</v>
      </c>
      <c r="J97" s="56">
        <f t="shared" si="19"/>
        <v>-0.7594142259414226</v>
      </c>
      <c r="K97" s="7">
        <f t="shared" si="26"/>
        <v>1.052969696969697</v>
      </c>
      <c r="L97" s="5">
        <f t="shared" si="22"/>
        <v>0.02630512139092834</v>
      </c>
      <c r="M97" s="6">
        <f t="shared" si="20"/>
        <v>0.006328637991541337</v>
      </c>
      <c r="O97">
        <f t="shared" si="23"/>
        <v>18250</v>
      </c>
      <c r="P97">
        <f t="shared" si="24"/>
        <v>57661.76498237368</v>
      </c>
    </row>
    <row r="98" spans="1:16" ht="13.5" thickBot="1">
      <c r="A98" s="3">
        <f t="shared" si="21"/>
        <v>74</v>
      </c>
      <c r="B98" s="3"/>
      <c r="C98" s="9">
        <v>740</v>
      </c>
      <c r="D98" s="41">
        <v>20</v>
      </c>
      <c r="E98" s="40">
        <f t="shared" si="16"/>
        <v>0</v>
      </c>
      <c r="G98" s="4">
        <f t="shared" si="25"/>
        <v>0.25981768541051203</v>
      </c>
      <c r="H98" s="4">
        <f t="shared" si="17"/>
        <v>0.10229042732697324</v>
      </c>
      <c r="I98" s="5">
        <f t="shared" si="18"/>
        <v>0.1924686192468619</v>
      </c>
      <c r="J98" s="56">
        <f t="shared" si="19"/>
        <v>-0.8075313807531381</v>
      </c>
      <c r="K98" s="7">
        <f t="shared" si="26"/>
        <v>1.067393939393945</v>
      </c>
      <c r="L98" s="5">
        <f t="shared" si="22"/>
        <v>0.026665465519571326</v>
      </c>
      <c r="M98" s="6">
        <f t="shared" si="20"/>
        <v>0.005132265330126698</v>
      </c>
      <c r="O98">
        <f t="shared" si="23"/>
        <v>14800</v>
      </c>
      <c r="P98">
        <f t="shared" si="24"/>
        <v>62151.65217391304</v>
      </c>
    </row>
    <row r="99" spans="1:16" ht="13.5" thickBot="1">
      <c r="A99" s="3">
        <f t="shared" si="21"/>
        <v>75</v>
      </c>
      <c r="B99" s="3"/>
      <c r="C99" s="9"/>
      <c r="D99" s="41"/>
      <c r="E99" s="40">
        <f t="shared" si="16"/>
        <v>0</v>
      </c>
      <c r="F99" s="69" t="s">
        <v>56</v>
      </c>
      <c r="G99" s="4">
        <f t="shared" si="25"/>
        <v>0</v>
      </c>
      <c r="H99" s="4">
        <f t="shared" si="17"/>
        <v>0</v>
      </c>
      <c r="I99" s="5">
        <f t="shared" si="18"/>
        <v>0</v>
      </c>
      <c r="J99" s="56">
        <f t="shared" si="19"/>
        <v>0</v>
      </c>
      <c r="K99" s="7">
        <f t="shared" si="26"/>
        <v>0</v>
      </c>
      <c r="L99" s="5">
        <f t="shared" si="22"/>
        <v>0</v>
      </c>
      <c r="M99" s="6">
        <f t="shared" si="20"/>
        <v>0</v>
      </c>
      <c r="O99">
        <f t="shared" si="23"/>
        <v>0</v>
      </c>
      <c r="P99">
        <f t="shared" si="24"/>
        <v>0</v>
      </c>
    </row>
    <row r="100" spans="1:16" ht="13.5" thickBot="1">
      <c r="A100" s="3">
        <f t="shared" si="21"/>
        <v>76</v>
      </c>
      <c r="B100" s="3"/>
      <c r="C100" s="9"/>
      <c r="D100" s="41"/>
      <c r="E100" s="40">
        <f t="shared" si="16"/>
        <v>0</v>
      </c>
      <c r="F100" s="3" t="s">
        <v>51</v>
      </c>
      <c r="G100" s="4">
        <f t="shared" si="25"/>
        <v>0</v>
      </c>
      <c r="H100" s="4">
        <f t="shared" si="17"/>
        <v>0</v>
      </c>
      <c r="I100" s="5">
        <f t="shared" si="18"/>
        <v>0</v>
      </c>
      <c r="J100" s="56">
        <f t="shared" si="19"/>
        <v>0</v>
      </c>
      <c r="K100" s="7">
        <f t="shared" si="26"/>
        <v>0</v>
      </c>
      <c r="L100" s="5">
        <f t="shared" si="22"/>
        <v>0</v>
      </c>
      <c r="M100" s="6">
        <f t="shared" si="20"/>
        <v>0</v>
      </c>
      <c r="O100">
        <f t="shared" si="23"/>
        <v>0</v>
      </c>
      <c r="P100">
        <f t="shared" si="24"/>
        <v>0</v>
      </c>
    </row>
    <row r="101" spans="1:16" ht="13.5" thickBot="1">
      <c r="A101" s="3">
        <f t="shared" si="21"/>
        <v>77</v>
      </c>
      <c r="B101" s="3"/>
      <c r="C101" s="9"/>
      <c r="D101" s="41"/>
      <c r="E101" s="40">
        <f t="shared" si="16"/>
        <v>0</v>
      </c>
      <c r="F101" s="3"/>
      <c r="G101" s="4">
        <f t="shared" si="25"/>
        <v>0</v>
      </c>
      <c r="H101" s="4">
        <f t="shared" si="17"/>
        <v>0</v>
      </c>
      <c r="I101" s="5">
        <f t="shared" si="18"/>
        <v>0</v>
      </c>
      <c r="J101" s="56">
        <f t="shared" si="19"/>
        <v>0</v>
      </c>
      <c r="K101" s="7">
        <f t="shared" si="26"/>
        <v>0</v>
      </c>
      <c r="L101" s="5">
        <f t="shared" si="22"/>
        <v>0</v>
      </c>
      <c r="M101" s="6">
        <f t="shared" si="20"/>
        <v>0</v>
      </c>
      <c r="O101">
        <f t="shared" si="23"/>
        <v>0</v>
      </c>
      <c r="P101">
        <f t="shared" si="24"/>
        <v>0</v>
      </c>
    </row>
    <row r="102" spans="1:16" ht="13.5" thickBot="1">
      <c r="A102" s="3">
        <f t="shared" si="21"/>
        <v>78</v>
      </c>
      <c r="B102" s="3"/>
      <c r="C102" s="9"/>
      <c r="D102" s="41"/>
      <c r="E102" s="40">
        <f t="shared" si="16"/>
        <v>0</v>
      </c>
      <c r="F102" s="3"/>
      <c r="G102" s="4">
        <f t="shared" si="25"/>
        <v>0</v>
      </c>
      <c r="H102" s="4">
        <f t="shared" si="17"/>
        <v>0</v>
      </c>
      <c r="I102" s="5">
        <f t="shared" si="18"/>
        <v>0</v>
      </c>
      <c r="J102" s="56">
        <f t="shared" si="19"/>
        <v>0</v>
      </c>
      <c r="K102" s="7">
        <f t="shared" si="26"/>
        <v>0</v>
      </c>
      <c r="L102" s="5">
        <f t="shared" si="22"/>
        <v>0</v>
      </c>
      <c r="M102" s="6">
        <f t="shared" si="20"/>
        <v>0</v>
      </c>
      <c r="O102">
        <f t="shared" si="23"/>
        <v>0</v>
      </c>
      <c r="P102">
        <f t="shared" si="24"/>
        <v>0</v>
      </c>
    </row>
    <row r="103" spans="1:16" ht="13.5" thickBot="1">
      <c r="A103" s="3">
        <f t="shared" si="21"/>
        <v>79</v>
      </c>
      <c r="B103" s="3"/>
      <c r="C103" s="9"/>
      <c r="D103" s="41"/>
      <c r="E103" s="40">
        <f t="shared" si="16"/>
        <v>0</v>
      </c>
      <c r="F103" s="3"/>
      <c r="G103" s="4">
        <f t="shared" si="25"/>
        <v>0</v>
      </c>
      <c r="H103" s="4">
        <f t="shared" si="17"/>
        <v>0</v>
      </c>
      <c r="I103" s="5">
        <f t="shared" si="18"/>
        <v>0</v>
      </c>
      <c r="J103" s="56">
        <f t="shared" si="19"/>
        <v>0</v>
      </c>
      <c r="K103" s="7">
        <f t="shared" si="26"/>
        <v>0</v>
      </c>
      <c r="L103" s="5">
        <f t="shared" si="22"/>
        <v>0</v>
      </c>
      <c r="M103" s="6">
        <f t="shared" si="20"/>
        <v>0</v>
      </c>
      <c r="O103">
        <f t="shared" si="23"/>
        <v>0</v>
      </c>
      <c r="P103">
        <f t="shared" si="24"/>
        <v>0</v>
      </c>
    </row>
    <row r="104" spans="1:16" ht="13.5" thickBot="1">
      <c r="A104" s="3">
        <f t="shared" si="21"/>
        <v>80</v>
      </c>
      <c r="B104" s="3"/>
      <c r="C104" s="9"/>
      <c r="D104" s="41"/>
      <c r="E104" s="40">
        <f t="shared" si="16"/>
        <v>0</v>
      </c>
      <c r="G104" s="4">
        <f t="shared" si="25"/>
        <v>0</v>
      </c>
      <c r="H104" s="4">
        <f t="shared" si="17"/>
        <v>0</v>
      </c>
      <c r="I104" s="5">
        <f t="shared" si="18"/>
        <v>0</v>
      </c>
      <c r="J104" s="56">
        <f t="shared" si="19"/>
        <v>0</v>
      </c>
      <c r="K104" s="7">
        <f t="shared" si="26"/>
        <v>0</v>
      </c>
      <c r="L104" s="5">
        <f t="shared" si="22"/>
        <v>0</v>
      </c>
      <c r="M104" s="6">
        <f t="shared" si="20"/>
        <v>0</v>
      </c>
      <c r="O104">
        <f t="shared" si="23"/>
        <v>0</v>
      </c>
      <c r="P104">
        <f t="shared" si="24"/>
        <v>0</v>
      </c>
    </row>
    <row r="105" spans="1:16" ht="13.5" thickBot="1">
      <c r="A105" s="3">
        <f t="shared" si="21"/>
        <v>81</v>
      </c>
      <c r="B105" s="3"/>
      <c r="C105" s="9"/>
      <c r="D105" s="41"/>
      <c r="E105" s="40">
        <f t="shared" si="16"/>
        <v>0</v>
      </c>
      <c r="F105" s="3"/>
      <c r="G105" s="4">
        <f t="shared" si="25"/>
        <v>0</v>
      </c>
      <c r="H105" s="4">
        <f t="shared" si="17"/>
        <v>0</v>
      </c>
      <c r="I105" s="5">
        <f t="shared" si="18"/>
        <v>0</v>
      </c>
      <c r="J105" s="56">
        <f t="shared" si="19"/>
        <v>0</v>
      </c>
      <c r="K105" s="7">
        <f t="shared" si="26"/>
        <v>0</v>
      </c>
      <c r="L105" s="5">
        <f t="shared" si="22"/>
        <v>0</v>
      </c>
      <c r="M105" s="6">
        <f t="shared" si="20"/>
        <v>0</v>
      </c>
      <c r="O105">
        <f t="shared" si="23"/>
        <v>0</v>
      </c>
      <c r="P105">
        <f t="shared" si="24"/>
        <v>0</v>
      </c>
    </row>
    <row r="106" spans="1:16" ht="13.5" thickBot="1">
      <c r="A106" s="3">
        <f t="shared" si="21"/>
        <v>82</v>
      </c>
      <c r="B106" s="3"/>
      <c r="C106" s="9"/>
      <c r="D106" s="41"/>
      <c r="E106" s="40">
        <f t="shared" si="16"/>
        <v>0</v>
      </c>
      <c r="F106" s="3"/>
      <c r="G106" s="4">
        <f t="shared" si="25"/>
        <v>0</v>
      </c>
      <c r="H106" s="4">
        <f t="shared" si="17"/>
        <v>0</v>
      </c>
      <c r="I106" s="5">
        <f t="shared" si="18"/>
        <v>0</v>
      </c>
      <c r="J106" s="56">
        <f t="shared" si="19"/>
        <v>0</v>
      </c>
      <c r="K106" s="7">
        <f t="shared" si="26"/>
        <v>0</v>
      </c>
      <c r="L106" s="5">
        <f t="shared" si="22"/>
        <v>0</v>
      </c>
      <c r="M106" s="6">
        <f t="shared" si="20"/>
        <v>0</v>
      </c>
      <c r="O106">
        <f t="shared" si="23"/>
        <v>0</v>
      </c>
      <c r="P106">
        <f t="shared" si="24"/>
        <v>0</v>
      </c>
    </row>
    <row r="107" spans="1:16" ht="13.5" thickBot="1">
      <c r="A107" s="3">
        <f t="shared" si="21"/>
        <v>83</v>
      </c>
      <c r="B107" s="3"/>
      <c r="C107" s="9"/>
      <c r="D107" s="41"/>
      <c r="E107" s="40">
        <f t="shared" si="16"/>
        <v>0</v>
      </c>
      <c r="F107" s="3"/>
      <c r="G107" s="4">
        <f t="shared" si="25"/>
        <v>0</v>
      </c>
      <c r="H107" s="4">
        <f t="shared" si="17"/>
        <v>0</v>
      </c>
      <c r="I107" s="5">
        <f t="shared" si="18"/>
        <v>0</v>
      </c>
      <c r="J107" s="56">
        <f t="shared" si="19"/>
        <v>0</v>
      </c>
      <c r="K107" s="7">
        <f t="shared" si="26"/>
        <v>0</v>
      </c>
      <c r="L107" s="5">
        <f t="shared" si="22"/>
        <v>0</v>
      </c>
      <c r="M107" s="6">
        <f t="shared" si="20"/>
        <v>0</v>
      </c>
      <c r="O107">
        <f t="shared" si="23"/>
        <v>0</v>
      </c>
      <c r="P107">
        <f t="shared" si="24"/>
        <v>0</v>
      </c>
    </row>
    <row r="108" spans="1:16" ht="13.5" thickBot="1">
      <c r="A108" s="3">
        <f t="shared" si="21"/>
        <v>84</v>
      </c>
      <c r="B108" s="3"/>
      <c r="C108" s="9"/>
      <c r="D108" s="41"/>
      <c r="E108" s="40">
        <f t="shared" si="16"/>
        <v>0</v>
      </c>
      <c r="F108" s="3"/>
      <c r="G108" s="4">
        <f t="shared" si="25"/>
        <v>0</v>
      </c>
      <c r="H108" s="4">
        <f t="shared" si="17"/>
        <v>0</v>
      </c>
      <c r="I108" s="5">
        <f t="shared" si="18"/>
        <v>0</v>
      </c>
      <c r="J108" s="56">
        <f t="shared" si="19"/>
        <v>0</v>
      </c>
      <c r="K108" s="7">
        <f t="shared" si="26"/>
        <v>0</v>
      </c>
      <c r="L108" s="5">
        <f t="shared" si="22"/>
        <v>0</v>
      </c>
      <c r="M108" s="6">
        <f t="shared" si="20"/>
        <v>0</v>
      </c>
      <c r="O108">
        <f t="shared" si="23"/>
        <v>0</v>
      </c>
      <c r="P108">
        <f t="shared" si="24"/>
        <v>0</v>
      </c>
    </row>
    <row r="109" spans="1:16" ht="13.5" thickBot="1">
      <c r="A109" s="3">
        <f t="shared" si="21"/>
        <v>85</v>
      </c>
      <c r="B109" s="3"/>
      <c r="C109" s="9"/>
      <c r="D109" s="41"/>
      <c r="E109" s="40">
        <f t="shared" si="16"/>
        <v>0</v>
      </c>
      <c r="F109" s="3"/>
      <c r="G109" s="4">
        <f t="shared" si="25"/>
        <v>0</v>
      </c>
      <c r="H109" s="4">
        <f t="shared" si="17"/>
        <v>0</v>
      </c>
      <c r="I109" s="5">
        <f t="shared" si="18"/>
        <v>0</v>
      </c>
      <c r="J109" s="56">
        <f t="shared" si="19"/>
        <v>0</v>
      </c>
      <c r="K109" s="7">
        <f t="shared" si="26"/>
        <v>0</v>
      </c>
      <c r="L109" s="5">
        <f t="shared" si="22"/>
        <v>0</v>
      </c>
      <c r="M109" s="6">
        <f t="shared" si="20"/>
        <v>0</v>
      </c>
      <c r="O109">
        <f t="shared" si="23"/>
        <v>0</v>
      </c>
      <c r="P109">
        <f t="shared" si="24"/>
        <v>0</v>
      </c>
    </row>
    <row r="110" spans="1:16" ht="13.5" thickBot="1">
      <c r="A110" s="3">
        <f t="shared" si="21"/>
        <v>86</v>
      </c>
      <c r="B110" s="3"/>
      <c r="C110" s="9"/>
      <c r="D110" s="41"/>
      <c r="E110" s="40">
        <f t="shared" si="16"/>
        <v>0</v>
      </c>
      <c r="F110" s="3"/>
      <c r="G110" s="4">
        <f t="shared" si="25"/>
        <v>0</v>
      </c>
      <c r="H110" s="4">
        <f t="shared" si="17"/>
        <v>0</v>
      </c>
      <c r="I110" s="5">
        <f t="shared" si="18"/>
        <v>0</v>
      </c>
      <c r="J110" s="56">
        <f t="shared" si="19"/>
        <v>0</v>
      </c>
      <c r="K110" s="7">
        <f t="shared" si="26"/>
        <v>0</v>
      </c>
      <c r="L110" s="5">
        <f t="shared" si="22"/>
        <v>0</v>
      </c>
      <c r="M110" s="6">
        <f t="shared" si="20"/>
        <v>0</v>
      </c>
      <c r="O110">
        <f t="shared" si="23"/>
        <v>0</v>
      </c>
      <c r="P110">
        <f t="shared" si="24"/>
        <v>0</v>
      </c>
    </row>
    <row r="111" spans="1:16" ht="13.5" thickBot="1">
      <c r="A111" s="3">
        <f t="shared" si="21"/>
        <v>87</v>
      </c>
      <c r="B111" s="3"/>
      <c r="C111" s="9"/>
      <c r="D111" s="41"/>
      <c r="E111" s="40">
        <f t="shared" si="16"/>
        <v>0</v>
      </c>
      <c r="F111" s="3"/>
      <c r="G111" s="4">
        <f t="shared" si="25"/>
        <v>0</v>
      </c>
      <c r="H111" s="4">
        <f t="shared" si="17"/>
        <v>0</v>
      </c>
      <c r="I111" s="5">
        <f t="shared" si="18"/>
        <v>0</v>
      </c>
      <c r="J111" s="56">
        <f t="shared" si="19"/>
        <v>0</v>
      </c>
      <c r="K111" s="7">
        <f t="shared" si="26"/>
        <v>0</v>
      </c>
      <c r="L111" s="5">
        <f t="shared" si="22"/>
        <v>0</v>
      </c>
      <c r="M111" s="6">
        <f t="shared" si="20"/>
        <v>0</v>
      </c>
      <c r="O111">
        <f t="shared" si="23"/>
        <v>0</v>
      </c>
      <c r="P111">
        <f t="shared" si="24"/>
        <v>0</v>
      </c>
    </row>
    <row r="112" spans="1:16" ht="13.5" thickBot="1">
      <c r="A112" s="3">
        <f t="shared" si="21"/>
        <v>88</v>
      </c>
      <c r="B112" s="3"/>
      <c r="C112" s="9"/>
      <c r="D112" s="41"/>
      <c r="E112" s="40">
        <f t="shared" si="16"/>
        <v>0</v>
      </c>
      <c r="F112" s="3"/>
      <c r="G112" s="4">
        <f t="shared" si="25"/>
        <v>0</v>
      </c>
      <c r="H112" s="4">
        <f t="shared" si="17"/>
        <v>0</v>
      </c>
      <c r="I112" s="5">
        <f t="shared" si="18"/>
        <v>0</v>
      </c>
      <c r="J112" s="56">
        <f t="shared" si="19"/>
        <v>0</v>
      </c>
      <c r="K112" s="7">
        <f t="shared" si="26"/>
        <v>0</v>
      </c>
      <c r="L112" s="5">
        <f t="shared" si="22"/>
        <v>0</v>
      </c>
      <c r="M112" s="6">
        <f t="shared" si="20"/>
        <v>0</v>
      </c>
      <c r="O112">
        <f t="shared" si="23"/>
        <v>0</v>
      </c>
      <c r="P112">
        <f t="shared" si="24"/>
        <v>0</v>
      </c>
    </row>
    <row r="113" spans="1:16" ht="13.5" thickBot="1">
      <c r="A113" s="3">
        <f t="shared" si="21"/>
        <v>89</v>
      </c>
      <c r="B113" s="3"/>
      <c r="C113" s="9"/>
      <c r="D113" s="41"/>
      <c r="E113" s="40">
        <f t="shared" si="16"/>
        <v>0</v>
      </c>
      <c r="F113" s="3"/>
      <c r="G113" s="4">
        <f t="shared" si="25"/>
        <v>0</v>
      </c>
      <c r="H113" s="4">
        <f t="shared" si="17"/>
        <v>0</v>
      </c>
      <c r="I113" s="5">
        <f t="shared" si="18"/>
        <v>0</v>
      </c>
      <c r="J113" s="56">
        <f t="shared" si="19"/>
        <v>0</v>
      </c>
      <c r="K113" s="7">
        <f t="shared" si="26"/>
        <v>0</v>
      </c>
      <c r="L113" s="5">
        <f t="shared" si="22"/>
        <v>0</v>
      </c>
      <c r="M113" s="6">
        <f t="shared" si="20"/>
        <v>0</v>
      </c>
      <c r="O113">
        <f t="shared" si="23"/>
        <v>0</v>
      </c>
      <c r="P113">
        <f t="shared" si="24"/>
        <v>0</v>
      </c>
    </row>
    <row r="114" spans="1:16" ht="13.5" thickBot="1">
      <c r="A114" s="3">
        <f t="shared" si="21"/>
        <v>90</v>
      </c>
      <c r="B114" s="3"/>
      <c r="C114" s="9"/>
      <c r="D114" s="41"/>
      <c r="E114" s="40">
        <f t="shared" si="16"/>
        <v>0</v>
      </c>
      <c r="F114" s="3"/>
      <c r="G114" s="4">
        <f t="shared" si="25"/>
        <v>0</v>
      </c>
      <c r="H114" s="4">
        <f t="shared" si="17"/>
        <v>0</v>
      </c>
      <c r="I114" s="5">
        <f t="shared" si="18"/>
        <v>0</v>
      </c>
      <c r="J114" s="56">
        <f t="shared" si="19"/>
        <v>0</v>
      </c>
      <c r="K114" s="7">
        <f t="shared" si="26"/>
        <v>0</v>
      </c>
      <c r="L114" s="5">
        <f t="shared" si="22"/>
        <v>0</v>
      </c>
      <c r="M114" s="6">
        <f t="shared" si="20"/>
        <v>0</v>
      </c>
      <c r="O114">
        <f t="shared" si="23"/>
        <v>0</v>
      </c>
      <c r="P114">
        <f t="shared" si="24"/>
        <v>0</v>
      </c>
    </row>
    <row r="115" spans="1:16" ht="13.5" thickBot="1">
      <c r="A115" s="3">
        <f t="shared" si="21"/>
        <v>91</v>
      </c>
      <c r="B115" s="3"/>
      <c r="C115" s="9"/>
      <c r="D115" s="41"/>
      <c r="E115" s="40">
        <f t="shared" si="16"/>
        <v>0</v>
      </c>
      <c r="F115" s="3"/>
      <c r="G115" s="4">
        <f t="shared" si="25"/>
        <v>0</v>
      </c>
      <c r="H115" s="4">
        <f t="shared" si="17"/>
        <v>0</v>
      </c>
      <c r="I115" s="5">
        <f t="shared" si="18"/>
        <v>0</v>
      </c>
      <c r="J115" s="56">
        <f t="shared" si="19"/>
        <v>0</v>
      </c>
      <c r="K115" s="7">
        <f t="shared" si="26"/>
        <v>0</v>
      </c>
      <c r="L115" s="5">
        <f t="shared" si="22"/>
        <v>0</v>
      </c>
      <c r="M115" s="6">
        <f t="shared" si="20"/>
        <v>0</v>
      </c>
      <c r="O115">
        <f t="shared" si="23"/>
        <v>0</v>
      </c>
      <c r="P115">
        <f t="shared" si="24"/>
        <v>0</v>
      </c>
    </row>
    <row r="116" spans="1:16" ht="13.5" thickBot="1">
      <c r="A116" s="3">
        <f t="shared" si="21"/>
        <v>92</v>
      </c>
      <c r="B116" s="3"/>
      <c r="C116" s="9"/>
      <c r="D116" s="41"/>
      <c r="E116" s="40">
        <f t="shared" si="16"/>
        <v>0</v>
      </c>
      <c r="F116" s="3"/>
      <c r="G116" s="4">
        <f t="shared" si="25"/>
        <v>0</v>
      </c>
      <c r="H116" s="4">
        <f t="shared" si="17"/>
        <v>0</v>
      </c>
      <c r="I116" s="5">
        <f t="shared" si="18"/>
        <v>0</v>
      </c>
      <c r="J116" s="56">
        <f t="shared" si="19"/>
        <v>0</v>
      </c>
      <c r="K116" s="7">
        <f t="shared" si="26"/>
        <v>0</v>
      </c>
      <c r="L116" s="5">
        <f t="shared" si="22"/>
        <v>0</v>
      </c>
      <c r="M116" s="6">
        <f t="shared" si="20"/>
        <v>0</v>
      </c>
      <c r="O116">
        <f t="shared" si="23"/>
        <v>0</v>
      </c>
      <c r="P116">
        <f t="shared" si="24"/>
        <v>0</v>
      </c>
    </row>
    <row r="117" spans="1:16" ht="13.5" thickBot="1">
      <c r="A117" s="3">
        <f t="shared" si="21"/>
        <v>93</v>
      </c>
      <c r="B117" s="3"/>
      <c r="C117" s="9"/>
      <c r="D117" s="41"/>
      <c r="E117" s="40">
        <f t="shared" si="16"/>
        <v>0</v>
      </c>
      <c r="F117" s="3"/>
      <c r="G117" s="4">
        <f t="shared" si="25"/>
        <v>0</v>
      </c>
      <c r="H117" s="4">
        <f t="shared" si="17"/>
        <v>0</v>
      </c>
      <c r="I117" s="5">
        <f t="shared" si="18"/>
        <v>0</v>
      </c>
      <c r="J117" s="56">
        <f t="shared" si="19"/>
        <v>0</v>
      </c>
      <c r="K117" s="7">
        <f t="shared" si="26"/>
        <v>0</v>
      </c>
      <c r="L117" s="5">
        <f t="shared" si="22"/>
        <v>0</v>
      </c>
      <c r="M117" s="6">
        <f t="shared" si="20"/>
        <v>0</v>
      </c>
      <c r="O117">
        <f t="shared" si="23"/>
        <v>0</v>
      </c>
      <c r="P117">
        <f t="shared" si="24"/>
        <v>0</v>
      </c>
    </row>
    <row r="118" spans="1:16" ht="13.5" thickBot="1">
      <c r="A118" s="3">
        <f t="shared" si="21"/>
        <v>94</v>
      </c>
      <c r="B118" s="3"/>
      <c r="C118" s="9"/>
      <c r="D118" s="41"/>
      <c r="E118" s="40">
        <f t="shared" si="16"/>
        <v>0</v>
      </c>
      <c r="F118" s="3"/>
      <c r="G118" s="4">
        <f t="shared" si="25"/>
        <v>0</v>
      </c>
      <c r="H118" s="4">
        <f t="shared" si="17"/>
        <v>0</v>
      </c>
      <c r="I118" s="5">
        <f t="shared" si="18"/>
        <v>0</v>
      </c>
      <c r="J118" s="56">
        <f t="shared" si="19"/>
        <v>0</v>
      </c>
      <c r="K118" s="7">
        <f t="shared" si="26"/>
        <v>0</v>
      </c>
      <c r="L118" s="5">
        <f t="shared" si="22"/>
        <v>0</v>
      </c>
      <c r="M118" s="6">
        <f t="shared" si="20"/>
        <v>0</v>
      </c>
      <c r="O118">
        <f t="shared" si="23"/>
        <v>0</v>
      </c>
      <c r="P118">
        <f t="shared" si="24"/>
        <v>0</v>
      </c>
    </row>
    <row r="119" spans="1:16" ht="13.5" thickBot="1">
      <c r="A119" s="3">
        <f t="shared" si="21"/>
        <v>95</v>
      </c>
      <c r="B119" s="3"/>
      <c r="C119" s="9"/>
      <c r="D119" s="41"/>
      <c r="E119" s="40">
        <f t="shared" si="16"/>
        <v>0</v>
      </c>
      <c r="F119" s="3"/>
      <c r="G119" s="4">
        <f t="shared" si="25"/>
        <v>0</v>
      </c>
      <c r="H119" s="4">
        <f t="shared" si="17"/>
        <v>0</v>
      </c>
      <c r="I119" s="5">
        <f t="shared" si="18"/>
        <v>0</v>
      </c>
      <c r="J119" s="56">
        <f t="shared" si="19"/>
        <v>0</v>
      </c>
      <c r="K119" s="7">
        <f t="shared" si="26"/>
        <v>0</v>
      </c>
      <c r="L119" s="5">
        <f t="shared" si="22"/>
        <v>0</v>
      </c>
      <c r="M119" s="6">
        <f t="shared" si="20"/>
        <v>0</v>
      </c>
      <c r="O119">
        <f t="shared" si="23"/>
        <v>0</v>
      </c>
      <c r="P119">
        <f t="shared" si="24"/>
        <v>0</v>
      </c>
    </row>
    <row r="120" spans="1:16" ht="13.5" thickBot="1">
      <c r="A120" s="3">
        <f t="shared" si="21"/>
        <v>96</v>
      </c>
      <c r="B120" s="3"/>
      <c r="C120" s="9"/>
      <c r="D120" s="41"/>
      <c r="E120" s="40">
        <f t="shared" si="16"/>
        <v>0</v>
      </c>
      <c r="F120" s="3"/>
      <c r="G120" s="4">
        <f t="shared" si="25"/>
        <v>0</v>
      </c>
      <c r="H120" s="4">
        <f t="shared" si="17"/>
        <v>0</v>
      </c>
      <c r="I120" s="5">
        <f t="shared" si="18"/>
        <v>0</v>
      </c>
      <c r="J120" s="56">
        <f t="shared" si="19"/>
        <v>0</v>
      </c>
      <c r="K120" s="7">
        <f t="shared" si="26"/>
        <v>0</v>
      </c>
      <c r="L120" s="5">
        <f t="shared" si="22"/>
        <v>0</v>
      </c>
      <c r="M120" s="6">
        <f t="shared" si="20"/>
        <v>0</v>
      </c>
      <c r="O120">
        <f t="shared" si="23"/>
        <v>0</v>
      </c>
      <c r="P120">
        <f t="shared" si="24"/>
        <v>0</v>
      </c>
    </row>
    <row r="121" spans="1:16" ht="13.5" thickBot="1">
      <c r="A121" s="3">
        <f t="shared" si="21"/>
        <v>97</v>
      </c>
      <c r="B121" s="3"/>
      <c r="C121" s="9"/>
      <c r="D121" s="41"/>
      <c r="E121" s="40">
        <f t="shared" si="16"/>
        <v>0</v>
      </c>
      <c r="F121" s="3"/>
      <c r="G121" s="4">
        <f t="shared" si="25"/>
        <v>0</v>
      </c>
      <c r="H121" s="4">
        <f aca="true" t="shared" si="27" ref="H121:H152">G121/2.54</f>
        <v>0</v>
      </c>
      <c r="I121" s="5">
        <f aca="true" t="shared" si="28" ref="I121:I152">(G121/$J$14)</f>
        <v>0</v>
      </c>
      <c r="J121" s="56">
        <f aca="true" t="shared" si="29" ref="J121:J152">IF(C121&gt;0,I121-1,0)</f>
        <v>0</v>
      </c>
      <c r="K121" s="7">
        <f t="shared" si="26"/>
        <v>0</v>
      </c>
      <c r="L121" s="5">
        <f t="shared" si="22"/>
        <v>0</v>
      </c>
      <c r="M121" s="6">
        <f aca="true" t="shared" si="30" ref="M121:M152">L121*I121</f>
        <v>0</v>
      </c>
      <c r="O121">
        <f t="shared" si="23"/>
        <v>0</v>
      </c>
      <c r="P121">
        <f t="shared" si="24"/>
        <v>0</v>
      </c>
    </row>
    <row r="122" spans="1:16" ht="13.5" thickBot="1">
      <c r="A122" s="3">
        <f aca="true" t="shared" si="31" ref="A122:A152">A121+1</f>
        <v>98</v>
      </c>
      <c r="B122" s="3"/>
      <c r="C122" s="9"/>
      <c r="D122" s="41"/>
      <c r="E122" s="40">
        <f t="shared" si="16"/>
        <v>0</v>
      </c>
      <c r="F122" s="3"/>
      <c r="G122" s="4">
        <f t="shared" si="25"/>
        <v>0</v>
      </c>
      <c r="H122" s="4">
        <f t="shared" si="27"/>
        <v>0</v>
      </c>
      <c r="I122" s="5">
        <f t="shared" si="28"/>
        <v>0</v>
      </c>
      <c r="J122" s="56">
        <f t="shared" si="29"/>
        <v>0</v>
      </c>
      <c r="K122" s="7">
        <f t="shared" si="26"/>
        <v>0</v>
      </c>
      <c r="L122" s="5">
        <f t="shared" si="22"/>
        <v>0</v>
      </c>
      <c r="M122" s="6">
        <f t="shared" si="30"/>
        <v>0</v>
      </c>
      <c r="O122">
        <f t="shared" si="23"/>
        <v>0</v>
      </c>
      <c r="P122">
        <f t="shared" si="24"/>
        <v>0</v>
      </c>
    </row>
    <row r="123" spans="1:16" ht="13.5" thickBot="1">
      <c r="A123" s="3">
        <f t="shared" si="31"/>
        <v>99</v>
      </c>
      <c r="B123" s="3"/>
      <c r="C123" s="9"/>
      <c r="D123" s="41"/>
      <c r="E123" s="40">
        <f t="shared" si="16"/>
        <v>0</v>
      </c>
      <c r="F123" s="3"/>
      <c r="G123" s="4">
        <f t="shared" si="25"/>
        <v>0</v>
      </c>
      <c r="H123" s="4">
        <f t="shared" si="27"/>
        <v>0</v>
      </c>
      <c r="I123" s="5">
        <f t="shared" si="28"/>
        <v>0</v>
      </c>
      <c r="J123" s="56">
        <f t="shared" si="29"/>
        <v>0</v>
      </c>
      <c r="K123" s="7">
        <f t="shared" si="26"/>
        <v>0</v>
      </c>
      <c r="L123" s="5">
        <f t="shared" si="22"/>
        <v>0</v>
      </c>
      <c r="M123" s="6">
        <f t="shared" si="30"/>
        <v>0</v>
      </c>
      <c r="O123">
        <f t="shared" si="23"/>
        <v>0</v>
      </c>
      <c r="P123">
        <f t="shared" si="24"/>
        <v>0</v>
      </c>
    </row>
    <row r="124" spans="1:16" ht="13.5" thickBot="1">
      <c r="A124" s="3">
        <f t="shared" si="31"/>
        <v>100</v>
      </c>
      <c r="B124" s="3"/>
      <c r="C124" s="9"/>
      <c r="D124" s="41"/>
      <c r="E124" s="40">
        <f t="shared" si="16"/>
        <v>0</v>
      </c>
      <c r="F124" s="3"/>
      <c r="G124" s="4">
        <f t="shared" si="25"/>
        <v>0</v>
      </c>
      <c r="H124" s="4">
        <f t="shared" si="27"/>
        <v>0</v>
      </c>
      <c r="I124" s="5">
        <f t="shared" si="28"/>
        <v>0</v>
      </c>
      <c r="J124" s="56">
        <f t="shared" si="29"/>
        <v>0</v>
      </c>
      <c r="K124" s="7">
        <f t="shared" si="26"/>
        <v>0</v>
      </c>
      <c r="L124" s="5">
        <f t="shared" si="22"/>
        <v>0</v>
      </c>
      <c r="M124" s="6">
        <f t="shared" si="30"/>
        <v>0</v>
      </c>
      <c r="O124">
        <f t="shared" si="23"/>
        <v>0</v>
      </c>
      <c r="P124">
        <f t="shared" si="24"/>
        <v>0</v>
      </c>
    </row>
    <row r="125" spans="1:16" ht="13.5" thickBot="1">
      <c r="A125" s="3">
        <f t="shared" si="31"/>
        <v>101</v>
      </c>
      <c r="B125" s="3"/>
      <c r="C125" s="9"/>
      <c r="D125" s="41"/>
      <c r="E125" s="40">
        <f t="shared" si="16"/>
        <v>0</v>
      </c>
      <c r="F125" s="3"/>
      <c r="G125" s="4">
        <f t="shared" si="25"/>
        <v>0</v>
      </c>
      <c r="H125" s="4">
        <f t="shared" si="27"/>
        <v>0</v>
      </c>
      <c r="I125" s="5">
        <f t="shared" si="28"/>
        <v>0</v>
      </c>
      <c r="J125" s="56">
        <f t="shared" si="29"/>
        <v>0</v>
      </c>
      <c r="K125" s="7">
        <f t="shared" si="26"/>
        <v>0</v>
      </c>
      <c r="L125" s="5">
        <f t="shared" si="22"/>
        <v>0</v>
      </c>
      <c r="M125" s="6">
        <f t="shared" si="30"/>
        <v>0</v>
      </c>
      <c r="O125">
        <f t="shared" si="23"/>
        <v>0</v>
      </c>
      <c r="P125">
        <f t="shared" si="24"/>
        <v>0</v>
      </c>
    </row>
    <row r="126" spans="1:16" ht="13.5" thickBot="1">
      <c r="A126" s="3">
        <f t="shared" si="31"/>
        <v>102</v>
      </c>
      <c r="B126" s="3"/>
      <c r="C126" s="9"/>
      <c r="D126" s="41"/>
      <c r="E126" s="40">
        <f t="shared" si="16"/>
        <v>0</v>
      </c>
      <c r="F126" s="3"/>
      <c r="G126" s="4">
        <f t="shared" si="25"/>
        <v>0</v>
      </c>
      <c r="H126" s="4">
        <f t="shared" si="27"/>
        <v>0</v>
      </c>
      <c r="I126" s="5">
        <f t="shared" si="28"/>
        <v>0</v>
      </c>
      <c r="J126" s="56">
        <f t="shared" si="29"/>
        <v>0</v>
      </c>
      <c r="K126" s="7">
        <f t="shared" si="26"/>
        <v>0</v>
      </c>
      <c r="L126" s="5">
        <f t="shared" si="22"/>
        <v>0</v>
      </c>
      <c r="M126" s="6">
        <f t="shared" si="30"/>
        <v>0</v>
      </c>
      <c r="O126">
        <f t="shared" si="23"/>
        <v>0</v>
      </c>
      <c r="P126">
        <f t="shared" si="24"/>
        <v>0</v>
      </c>
    </row>
    <row r="127" spans="1:16" ht="13.5" thickBot="1">
      <c r="A127" s="3">
        <f t="shared" si="31"/>
        <v>103</v>
      </c>
      <c r="B127" s="3"/>
      <c r="C127" s="9"/>
      <c r="D127" s="41"/>
      <c r="E127" s="40">
        <f t="shared" si="16"/>
        <v>0</v>
      </c>
      <c r="F127" s="3"/>
      <c r="G127" s="4">
        <f t="shared" si="25"/>
        <v>0</v>
      </c>
      <c r="H127" s="4">
        <f t="shared" si="27"/>
        <v>0</v>
      </c>
      <c r="I127" s="5">
        <f t="shared" si="28"/>
        <v>0</v>
      </c>
      <c r="J127" s="56">
        <f t="shared" si="29"/>
        <v>0</v>
      </c>
      <c r="K127" s="7">
        <f t="shared" si="26"/>
        <v>0</v>
      </c>
      <c r="L127" s="5">
        <f t="shared" si="22"/>
        <v>0</v>
      </c>
      <c r="M127" s="6">
        <f t="shared" si="30"/>
        <v>0</v>
      </c>
      <c r="O127">
        <f t="shared" si="23"/>
        <v>0</v>
      </c>
      <c r="P127">
        <f t="shared" si="24"/>
        <v>0</v>
      </c>
    </row>
    <row r="128" spans="1:16" ht="13.5" thickBot="1">
      <c r="A128" s="3">
        <f t="shared" si="31"/>
        <v>104</v>
      </c>
      <c r="B128" s="3"/>
      <c r="C128" s="9"/>
      <c r="D128" s="41"/>
      <c r="E128" s="40">
        <f t="shared" si="16"/>
        <v>0</v>
      </c>
      <c r="F128" s="3"/>
      <c r="G128" s="4">
        <f t="shared" si="25"/>
        <v>0</v>
      </c>
      <c r="H128" s="4">
        <f t="shared" si="27"/>
        <v>0</v>
      </c>
      <c r="I128" s="5">
        <f t="shared" si="28"/>
        <v>0</v>
      </c>
      <c r="J128" s="56">
        <f t="shared" si="29"/>
        <v>0</v>
      </c>
      <c r="K128" s="7">
        <f t="shared" si="26"/>
        <v>0</v>
      </c>
      <c r="L128" s="5">
        <f t="shared" si="22"/>
        <v>0</v>
      </c>
      <c r="M128" s="6">
        <f t="shared" si="30"/>
        <v>0</v>
      </c>
      <c r="O128">
        <f t="shared" si="23"/>
        <v>0</v>
      </c>
      <c r="P128">
        <f t="shared" si="24"/>
        <v>0</v>
      </c>
    </row>
    <row r="129" spans="1:16" ht="13.5" thickBot="1">
      <c r="A129" s="3">
        <f t="shared" si="31"/>
        <v>105</v>
      </c>
      <c r="B129" s="3"/>
      <c r="C129" s="9"/>
      <c r="D129" s="41"/>
      <c r="E129" s="40">
        <f t="shared" si="16"/>
        <v>0</v>
      </c>
      <c r="F129" s="3"/>
      <c r="G129" s="4">
        <f t="shared" si="25"/>
        <v>0</v>
      </c>
      <c r="H129" s="4">
        <f t="shared" si="27"/>
        <v>0</v>
      </c>
      <c r="I129" s="5">
        <f t="shared" si="28"/>
        <v>0</v>
      </c>
      <c r="J129" s="56">
        <f t="shared" si="29"/>
        <v>0</v>
      </c>
      <c r="K129" s="7">
        <f t="shared" si="26"/>
        <v>0</v>
      </c>
      <c r="L129" s="5">
        <f t="shared" si="22"/>
        <v>0</v>
      </c>
      <c r="M129" s="6">
        <f t="shared" si="30"/>
        <v>0</v>
      </c>
      <c r="O129">
        <f t="shared" si="23"/>
        <v>0</v>
      </c>
      <c r="P129">
        <f t="shared" si="24"/>
        <v>0</v>
      </c>
    </row>
    <row r="130" spans="1:16" ht="13.5" thickBot="1">
      <c r="A130" s="3">
        <f t="shared" si="31"/>
        <v>106</v>
      </c>
      <c r="B130" s="3"/>
      <c r="C130" s="9"/>
      <c r="D130" s="41"/>
      <c r="E130" s="40">
        <f t="shared" si="16"/>
        <v>0</v>
      </c>
      <c r="F130" s="3"/>
      <c r="G130" s="4">
        <f t="shared" si="25"/>
        <v>0</v>
      </c>
      <c r="H130" s="4">
        <f t="shared" si="27"/>
        <v>0</v>
      </c>
      <c r="I130" s="5">
        <f t="shared" si="28"/>
        <v>0</v>
      </c>
      <c r="J130" s="56">
        <f t="shared" si="29"/>
        <v>0</v>
      </c>
      <c r="K130" s="7">
        <f t="shared" si="26"/>
        <v>0</v>
      </c>
      <c r="L130" s="5">
        <f t="shared" si="22"/>
        <v>0</v>
      </c>
      <c r="M130" s="6">
        <f t="shared" si="30"/>
        <v>0</v>
      </c>
      <c r="O130">
        <f t="shared" si="23"/>
        <v>0</v>
      </c>
      <c r="P130">
        <f t="shared" si="24"/>
        <v>0</v>
      </c>
    </row>
    <row r="131" spans="1:16" ht="13.5" thickBot="1">
      <c r="A131" s="3">
        <f t="shared" si="31"/>
        <v>107</v>
      </c>
      <c r="B131" s="3"/>
      <c r="C131" s="9"/>
      <c r="D131" s="41"/>
      <c r="E131" s="40">
        <f t="shared" si="16"/>
        <v>0</v>
      </c>
      <c r="F131" s="3"/>
      <c r="G131" s="4">
        <f t="shared" si="25"/>
        <v>0</v>
      </c>
      <c r="H131" s="4">
        <f t="shared" si="27"/>
        <v>0</v>
      </c>
      <c r="I131" s="5">
        <f t="shared" si="28"/>
        <v>0</v>
      </c>
      <c r="J131" s="56">
        <f t="shared" si="29"/>
        <v>0</v>
      </c>
      <c r="K131" s="7">
        <f t="shared" si="26"/>
        <v>0</v>
      </c>
      <c r="L131" s="5">
        <f t="shared" si="22"/>
        <v>0</v>
      </c>
      <c r="M131" s="6">
        <f t="shared" si="30"/>
        <v>0</v>
      </c>
      <c r="O131">
        <f t="shared" si="23"/>
        <v>0</v>
      </c>
      <c r="P131">
        <f t="shared" si="24"/>
        <v>0</v>
      </c>
    </row>
    <row r="132" spans="1:16" ht="13.5" thickBot="1">
      <c r="A132" s="3">
        <f t="shared" si="31"/>
        <v>108</v>
      </c>
      <c r="B132" s="3"/>
      <c r="C132" s="9"/>
      <c r="D132" s="41"/>
      <c r="E132" s="40">
        <f t="shared" si="16"/>
        <v>0</v>
      </c>
      <c r="F132" s="3"/>
      <c r="G132" s="4">
        <f t="shared" si="25"/>
        <v>0</v>
      </c>
      <c r="H132" s="4">
        <f t="shared" si="27"/>
        <v>0</v>
      </c>
      <c r="I132" s="5">
        <f t="shared" si="28"/>
        <v>0</v>
      </c>
      <c r="J132" s="56">
        <f t="shared" si="29"/>
        <v>0</v>
      </c>
      <c r="K132" s="7">
        <f t="shared" si="26"/>
        <v>0</v>
      </c>
      <c r="L132" s="5">
        <f t="shared" si="22"/>
        <v>0</v>
      </c>
      <c r="M132" s="6">
        <f t="shared" si="30"/>
        <v>0</v>
      </c>
      <c r="O132">
        <f t="shared" si="23"/>
        <v>0</v>
      </c>
      <c r="P132">
        <f t="shared" si="24"/>
        <v>0</v>
      </c>
    </row>
    <row r="133" spans="1:16" ht="13.5" thickBot="1">
      <c r="A133" s="3">
        <f t="shared" si="31"/>
        <v>109</v>
      </c>
      <c r="B133" s="3"/>
      <c r="C133" s="9"/>
      <c r="D133" s="41"/>
      <c r="E133" s="40">
        <f t="shared" si="16"/>
        <v>0</v>
      </c>
      <c r="F133" s="3"/>
      <c r="G133" s="4">
        <f t="shared" si="25"/>
        <v>0</v>
      </c>
      <c r="H133" s="4">
        <f t="shared" si="27"/>
        <v>0</v>
      </c>
      <c r="I133" s="5">
        <f t="shared" si="28"/>
        <v>0</v>
      </c>
      <c r="J133" s="56">
        <f t="shared" si="29"/>
        <v>0</v>
      </c>
      <c r="K133" s="7">
        <f t="shared" si="26"/>
        <v>0</v>
      </c>
      <c r="L133" s="5">
        <f t="shared" si="22"/>
        <v>0</v>
      </c>
      <c r="M133" s="6">
        <f t="shared" si="30"/>
        <v>0</v>
      </c>
      <c r="O133">
        <f t="shared" si="23"/>
        <v>0</v>
      </c>
      <c r="P133">
        <f t="shared" si="24"/>
        <v>0</v>
      </c>
    </row>
    <row r="134" spans="1:16" ht="13.5" thickBot="1">
      <c r="A134" s="3">
        <f t="shared" si="31"/>
        <v>110</v>
      </c>
      <c r="B134" s="3"/>
      <c r="C134" s="9"/>
      <c r="D134" s="41"/>
      <c r="E134" s="40">
        <f t="shared" si="16"/>
        <v>0</v>
      </c>
      <c r="F134" s="3"/>
      <c r="G134" s="4">
        <f t="shared" si="25"/>
        <v>0</v>
      </c>
      <c r="H134" s="4">
        <f t="shared" si="27"/>
        <v>0</v>
      </c>
      <c r="I134" s="5">
        <f t="shared" si="28"/>
        <v>0</v>
      </c>
      <c r="J134" s="56">
        <f t="shared" si="29"/>
        <v>0</v>
      </c>
      <c r="K134" s="7">
        <f t="shared" si="26"/>
        <v>0</v>
      </c>
      <c r="L134" s="5">
        <f t="shared" si="22"/>
        <v>0</v>
      </c>
      <c r="M134" s="6">
        <f t="shared" si="30"/>
        <v>0</v>
      </c>
      <c r="O134">
        <f t="shared" si="23"/>
        <v>0</v>
      </c>
      <c r="P134">
        <f t="shared" si="24"/>
        <v>0</v>
      </c>
    </row>
    <row r="135" spans="1:16" ht="13.5" thickBot="1">
      <c r="A135" s="3">
        <f t="shared" si="31"/>
        <v>111</v>
      </c>
      <c r="B135" s="3"/>
      <c r="C135" s="9"/>
      <c r="D135" s="41"/>
      <c r="E135" s="40">
        <f t="shared" si="16"/>
        <v>0</v>
      </c>
      <c r="F135" s="3"/>
      <c r="G135" s="4">
        <f t="shared" si="25"/>
        <v>0</v>
      </c>
      <c r="H135" s="4">
        <f t="shared" si="27"/>
        <v>0</v>
      </c>
      <c r="I135" s="5">
        <f t="shared" si="28"/>
        <v>0</v>
      </c>
      <c r="J135" s="56">
        <f t="shared" si="29"/>
        <v>0</v>
      </c>
      <c r="K135" s="7">
        <f t="shared" si="26"/>
        <v>0</v>
      </c>
      <c r="L135" s="5">
        <f t="shared" si="22"/>
        <v>0</v>
      </c>
      <c r="M135" s="6">
        <f t="shared" si="30"/>
        <v>0</v>
      </c>
      <c r="O135">
        <f t="shared" si="23"/>
        <v>0</v>
      </c>
      <c r="P135">
        <f t="shared" si="24"/>
        <v>0</v>
      </c>
    </row>
    <row r="136" spans="1:16" ht="13.5" thickBot="1">
      <c r="A136" s="3">
        <f t="shared" si="31"/>
        <v>112</v>
      </c>
      <c r="B136" s="3"/>
      <c r="C136" s="9"/>
      <c r="D136" s="41"/>
      <c r="E136" s="40">
        <f t="shared" si="16"/>
        <v>0</v>
      </c>
      <c r="F136" s="3"/>
      <c r="G136" s="4">
        <f t="shared" si="25"/>
        <v>0</v>
      </c>
      <c r="H136" s="4">
        <f t="shared" si="27"/>
        <v>0</v>
      </c>
      <c r="I136" s="5">
        <f t="shared" si="28"/>
        <v>0</v>
      </c>
      <c r="J136" s="56">
        <f t="shared" si="29"/>
        <v>0</v>
      </c>
      <c r="K136" s="7">
        <f t="shared" si="26"/>
        <v>0</v>
      </c>
      <c r="L136" s="5">
        <f t="shared" si="22"/>
        <v>0</v>
      </c>
      <c r="M136" s="6">
        <f t="shared" si="30"/>
        <v>0</v>
      </c>
      <c r="O136">
        <f t="shared" si="23"/>
        <v>0</v>
      </c>
      <c r="P136">
        <f t="shared" si="24"/>
        <v>0</v>
      </c>
    </row>
    <row r="137" spans="1:16" ht="13.5" thickBot="1">
      <c r="A137" s="3">
        <f t="shared" si="31"/>
        <v>113</v>
      </c>
      <c r="B137" s="3"/>
      <c r="C137" s="9"/>
      <c r="D137" s="41"/>
      <c r="E137" s="40">
        <f t="shared" si="16"/>
        <v>0</v>
      </c>
      <c r="F137" s="3"/>
      <c r="G137" s="4">
        <f t="shared" si="25"/>
        <v>0</v>
      </c>
      <c r="H137" s="4">
        <f t="shared" si="27"/>
        <v>0</v>
      </c>
      <c r="I137" s="5">
        <f t="shared" si="28"/>
        <v>0</v>
      </c>
      <c r="J137" s="56">
        <f t="shared" si="29"/>
        <v>0</v>
      </c>
      <c r="K137" s="7">
        <f t="shared" si="26"/>
        <v>0</v>
      </c>
      <c r="L137" s="5">
        <f t="shared" si="22"/>
        <v>0</v>
      </c>
      <c r="M137" s="6">
        <f t="shared" si="30"/>
        <v>0</v>
      </c>
      <c r="O137">
        <f t="shared" si="23"/>
        <v>0</v>
      </c>
      <c r="P137">
        <f t="shared" si="24"/>
        <v>0</v>
      </c>
    </row>
    <row r="138" spans="1:16" ht="13.5" thickBot="1">
      <c r="A138" s="3">
        <f t="shared" si="31"/>
        <v>114</v>
      </c>
      <c r="B138" s="3"/>
      <c r="C138" s="9"/>
      <c r="D138" s="41"/>
      <c r="E138" s="40">
        <f t="shared" si="16"/>
        <v>0</v>
      </c>
      <c r="F138" s="3"/>
      <c r="G138" s="4">
        <f t="shared" si="25"/>
        <v>0</v>
      </c>
      <c r="H138" s="4">
        <f t="shared" si="27"/>
        <v>0</v>
      </c>
      <c r="I138" s="5">
        <f t="shared" si="28"/>
        <v>0</v>
      </c>
      <c r="J138" s="56">
        <f t="shared" si="29"/>
        <v>0</v>
      </c>
      <c r="K138" s="7">
        <f t="shared" si="26"/>
        <v>0</v>
      </c>
      <c r="L138" s="5">
        <f t="shared" si="22"/>
        <v>0</v>
      </c>
      <c r="M138" s="6">
        <f t="shared" si="30"/>
        <v>0</v>
      </c>
      <c r="O138">
        <f t="shared" si="23"/>
        <v>0</v>
      </c>
      <c r="P138">
        <f t="shared" si="24"/>
        <v>0</v>
      </c>
    </row>
    <row r="139" spans="1:16" ht="13.5" thickBot="1">
      <c r="A139" s="3">
        <f t="shared" si="31"/>
        <v>115</v>
      </c>
      <c r="B139" s="3"/>
      <c r="C139" s="9"/>
      <c r="D139" s="41"/>
      <c r="E139" s="40">
        <f t="shared" si="16"/>
        <v>0</v>
      </c>
      <c r="F139" s="3"/>
      <c r="G139" s="4">
        <f t="shared" si="25"/>
        <v>0</v>
      </c>
      <c r="H139" s="4">
        <f t="shared" si="27"/>
        <v>0</v>
      </c>
      <c r="I139" s="5">
        <f t="shared" si="28"/>
        <v>0</v>
      </c>
      <c r="J139" s="56">
        <f t="shared" si="29"/>
        <v>0</v>
      </c>
      <c r="K139" s="7">
        <f t="shared" si="26"/>
        <v>0</v>
      </c>
      <c r="L139" s="5">
        <f t="shared" si="22"/>
        <v>0</v>
      </c>
      <c r="M139" s="6">
        <f t="shared" si="30"/>
        <v>0</v>
      </c>
      <c r="O139">
        <f t="shared" si="23"/>
        <v>0</v>
      </c>
      <c r="P139">
        <f t="shared" si="24"/>
        <v>0</v>
      </c>
    </row>
    <row r="140" spans="1:16" ht="13.5" thickBot="1">
      <c r="A140" s="3">
        <f t="shared" si="31"/>
        <v>116</v>
      </c>
      <c r="B140" s="3"/>
      <c r="C140" s="9"/>
      <c r="D140" s="41"/>
      <c r="E140" s="40">
        <f t="shared" si="16"/>
        <v>0</v>
      </c>
      <c r="F140" s="3"/>
      <c r="G140" s="4">
        <f t="shared" si="25"/>
        <v>0</v>
      </c>
      <c r="H140" s="4">
        <f t="shared" si="27"/>
        <v>0</v>
      </c>
      <c r="I140" s="5">
        <f t="shared" si="28"/>
        <v>0</v>
      </c>
      <c r="J140" s="56">
        <f t="shared" si="29"/>
        <v>0</v>
      </c>
      <c r="K140" s="7">
        <f t="shared" si="26"/>
        <v>0</v>
      </c>
      <c r="L140" s="5">
        <f t="shared" si="22"/>
        <v>0</v>
      </c>
      <c r="M140" s="6">
        <f t="shared" si="30"/>
        <v>0</v>
      </c>
      <c r="O140">
        <f t="shared" si="23"/>
        <v>0</v>
      </c>
      <c r="P140">
        <f t="shared" si="24"/>
        <v>0</v>
      </c>
    </row>
    <row r="141" spans="1:16" ht="13.5" thickBot="1">
      <c r="A141" s="3">
        <f t="shared" si="31"/>
        <v>117</v>
      </c>
      <c r="B141" s="3"/>
      <c r="C141" s="9"/>
      <c r="D141" s="41"/>
      <c r="E141" s="40">
        <f t="shared" si="16"/>
        <v>0</v>
      </c>
      <c r="F141" s="3"/>
      <c r="G141" s="4">
        <f t="shared" si="25"/>
        <v>0</v>
      </c>
      <c r="H141" s="4">
        <f t="shared" si="27"/>
        <v>0</v>
      </c>
      <c r="I141" s="5">
        <f t="shared" si="28"/>
        <v>0</v>
      </c>
      <c r="J141" s="56">
        <f t="shared" si="29"/>
        <v>0</v>
      </c>
      <c r="K141" s="7">
        <f t="shared" si="26"/>
        <v>0</v>
      </c>
      <c r="L141" s="5">
        <f t="shared" si="22"/>
        <v>0</v>
      </c>
      <c r="M141" s="6">
        <f t="shared" si="30"/>
        <v>0</v>
      </c>
      <c r="O141">
        <f t="shared" si="23"/>
        <v>0</v>
      </c>
      <c r="P141">
        <f t="shared" si="24"/>
        <v>0</v>
      </c>
    </row>
    <row r="142" spans="1:16" ht="13.5" thickBot="1">
      <c r="A142" s="3">
        <f t="shared" si="31"/>
        <v>118</v>
      </c>
      <c r="B142" s="3"/>
      <c r="C142" s="9"/>
      <c r="D142" s="41"/>
      <c r="E142" s="40">
        <f t="shared" si="16"/>
        <v>0</v>
      </c>
      <c r="F142" s="3"/>
      <c r="G142" s="4">
        <f t="shared" si="25"/>
        <v>0</v>
      </c>
      <c r="H142" s="4">
        <f t="shared" si="27"/>
        <v>0</v>
      </c>
      <c r="I142" s="5">
        <f t="shared" si="28"/>
        <v>0</v>
      </c>
      <c r="J142" s="56">
        <f t="shared" si="29"/>
        <v>0</v>
      </c>
      <c r="K142" s="7">
        <f t="shared" si="26"/>
        <v>0</v>
      </c>
      <c r="L142" s="5">
        <f t="shared" si="22"/>
        <v>0</v>
      </c>
      <c r="M142" s="6">
        <f t="shared" si="30"/>
        <v>0</v>
      </c>
      <c r="O142">
        <f t="shared" si="23"/>
        <v>0</v>
      </c>
      <c r="P142">
        <f t="shared" si="24"/>
        <v>0</v>
      </c>
    </row>
    <row r="143" spans="1:16" ht="13.5" thickBot="1">
      <c r="A143" s="3">
        <f t="shared" si="31"/>
        <v>119</v>
      </c>
      <c r="B143" s="3"/>
      <c r="C143" s="9"/>
      <c r="D143" s="41"/>
      <c r="E143" s="40">
        <f t="shared" si="16"/>
        <v>0</v>
      </c>
      <c r="F143" s="3"/>
      <c r="G143" s="4">
        <f t="shared" si="25"/>
        <v>0</v>
      </c>
      <c r="H143" s="4">
        <f t="shared" si="27"/>
        <v>0</v>
      </c>
      <c r="I143" s="5">
        <f t="shared" si="28"/>
        <v>0</v>
      </c>
      <c r="J143" s="56">
        <f t="shared" si="29"/>
        <v>0</v>
      </c>
      <c r="K143" s="7">
        <f t="shared" si="26"/>
        <v>0</v>
      </c>
      <c r="L143" s="5">
        <f t="shared" si="22"/>
        <v>0</v>
      </c>
      <c r="M143" s="6">
        <f t="shared" si="30"/>
        <v>0</v>
      </c>
      <c r="O143">
        <f t="shared" si="23"/>
        <v>0</v>
      </c>
      <c r="P143">
        <f t="shared" si="24"/>
        <v>0</v>
      </c>
    </row>
    <row r="144" spans="1:16" ht="13.5" thickBot="1">
      <c r="A144" s="3">
        <f t="shared" si="31"/>
        <v>120</v>
      </c>
      <c r="B144" s="3"/>
      <c r="C144" s="9"/>
      <c r="D144" s="41"/>
      <c r="E144" s="40">
        <f t="shared" si="16"/>
        <v>0</v>
      </c>
      <c r="F144" s="3"/>
      <c r="G144" s="4">
        <f t="shared" si="25"/>
        <v>0</v>
      </c>
      <c r="H144" s="4">
        <f t="shared" si="27"/>
        <v>0</v>
      </c>
      <c r="I144" s="5">
        <f t="shared" si="28"/>
        <v>0</v>
      </c>
      <c r="J144" s="56">
        <f t="shared" si="29"/>
        <v>0</v>
      </c>
      <c r="K144" s="7">
        <f t="shared" si="26"/>
        <v>0</v>
      </c>
      <c r="L144" s="5">
        <f t="shared" si="22"/>
        <v>0</v>
      </c>
      <c r="M144" s="6">
        <f t="shared" si="30"/>
        <v>0</v>
      </c>
      <c r="O144">
        <f t="shared" si="23"/>
        <v>0</v>
      </c>
      <c r="P144">
        <f t="shared" si="24"/>
        <v>0</v>
      </c>
    </row>
    <row r="145" spans="1:16" ht="13.5" thickBot="1">
      <c r="A145" s="3">
        <f t="shared" si="31"/>
        <v>121</v>
      </c>
      <c r="B145" s="3"/>
      <c r="C145" s="9"/>
      <c r="D145" s="41"/>
      <c r="E145" s="40">
        <f t="shared" si="16"/>
        <v>0</v>
      </c>
      <c r="F145" s="3"/>
      <c r="G145" s="4">
        <f t="shared" si="25"/>
        <v>0</v>
      </c>
      <c r="H145" s="4">
        <f t="shared" si="27"/>
        <v>0</v>
      </c>
      <c r="I145" s="5">
        <f t="shared" si="28"/>
        <v>0</v>
      </c>
      <c r="J145" s="56">
        <f t="shared" si="29"/>
        <v>0</v>
      </c>
      <c r="K145" s="7">
        <f t="shared" si="26"/>
        <v>0</v>
      </c>
      <c r="L145" s="5">
        <f t="shared" si="22"/>
        <v>0</v>
      </c>
      <c r="M145" s="6">
        <f t="shared" si="30"/>
        <v>0</v>
      </c>
      <c r="O145">
        <f t="shared" si="23"/>
        <v>0</v>
      </c>
      <c r="P145">
        <f t="shared" si="24"/>
        <v>0</v>
      </c>
    </row>
    <row r="146" spans="1:16" ht="13.5" thickBot="1">
      <c r="A146" s="3">
        <f t="shared" si="31"/>
        <v>122</v>
      </c>
      <c r="B146" s="3"/>
      <c r="C146" s="9"/>
      <c r="D146" s="41"/>
      <c r="E146" s="40">
        <f t="shared" si="16"/>
        <v>0</v>
      </c>
      <c r="F146" s="3"/>
      <c r="G146" s="4">
        <f t="shared" si="25"/>
        <v>0</v>
      </c>
      <c r="H146" s="4">
        <f t="shared" si="27"/>
        <v>0</v>
      </c>
      <c r="I146" s="5">
        <f t="shared" si="28"/>
        <v>0</v>
      </c>
      <c r="J146" s="56">
        <f t="shared" si="29"/>
        <v>0</v>
      </c>
      <c r="K146" s="7">
        <f t="shared" si="26"/>
        <v>0</v>
      </c>
      <c r="L146" s="5">
        <f t="shared" si="22"/>
        <v>0</v>
      </c>
      <c r="M146" s="6">
        <f t="shared" si="30"/>
        <v>0</v>
      </c>
      <c r="O146">
        <f t="shared" si="23"/>
        <v>0</v>
      </c>
      <c r="P146">
        <f t="shared" si="24"/>
        <v>0</v>
      </c>
    </row>
    <row r="147" spans="1:16" ht="13.5" thickBot="1">
      <c r="A147" s="3">
        <f t="shared" si="31"/>
        <v>123</v>
      </c>
      <c r="B147" s="3"/>
      <c r="C147" s="9"/>
      <c r="D147" s="41"/>
      <c r="E147" s="40">
        <f t="shared" si="16"/>
        <v>0</v>
      </c>
      <c r="F147" s="3"/>
      <c r="G147" s="4">
        <f t="shared" si="25"/>
        <v>0</v>
      </c>
      <c r="H147" s="4">
        <f t="shared" si="27"/>
        <v>0</v>
      </c>
      <c r="I147" s="5">
        <f t="shared" si="28"/>
        <v>0</v>
      </c>
      <c r="J147" s="56">
        <f t="shared" si="29"/>
        <v>0</v>
      </c>
      <c r="K147" s="7">
        <f t="shared" si="26"/>
        <v>0</v>
      </c>
      <c r="L147" s="5">
        <f t="shared" si="22"/>
        <v>0</v>
      </c>
      <c r="M147" s="6">
        <f t="shared" si="30"/>
        <v>0</v>
      </c>
      <c r="O147">
        <f t="shared" si="23"/>
        <v>0</v>
      </c>
      <c r="P147">
        <f t="shared" si="24"/>
        <v>0</v>
      </c>
    </row>
    <row r="148" spans="1:16" ht="13.5" thickBot="1">
      <c r="A148" s="3">
        <f t="shared" si="31"/>
        <v>124</v>
      </c>
      <c r="B148" s="3"/>
      <c r="C148" s="9"/>
      <c r="D148" s="41"/>
      <c r="E148" s="40">
        <f t="shared" si="16"/>
        <v>0</v>
      </c>
      <c r="F148" s="3"/>
      <c r="G148" s="4">
        <f t="shared" si="25"/>
        <v>0</v>
      </c>
      <c r="H148" s="4">
        <f t="shared" si="27"/>
        <v>0</v>
      </c>
      <c r="I148" s="5">
        <f t="shared" si="28"/>
        <v>0</v>
      </c>
      <c r="J148" s="56">
        <f t="shared" si="29"/>
        <v>0</v>
      </c>
      <c r="K148" s="7">
        <f t="shared" si="26"/>
        <v>0</v>
      </c>
      <c r="L148" s="5">
        <f t="shared" si="22"/>
        <v>0</v>
      </c>
      <c r="M148" s="6">
        <f t="shared" si="30"/>
        <v>0</v>
      </c>
      <c r="O148">
        <f t="shared" si="23"/>
        <v>0</v>
      </c>
      <c r="P148">
        <f t="shared" si="24"/>
        <v>0</v>
      </c>
    </row>
    <row r="149" spans="1:16" ht="13.5" thickBot="1">
      <c r="A149" s="3">
        <f t="shared" si="31"/>
        <v>125</v>
      </c>
      <c r="B149" s="3"/>
      <c r="C149" s="9"/>
      <c r="D149" s="41"/>
      <c r="E149" s="40">
        <f t="shared" si="16"/>
        <v>0</v>
      </c>
      <c r="F149" s="3"/>
      <c r="G149" s="4">
        <f t="shared" si="25"/>
        <v>0</v>
      </c>
      <c r="H149" s="4">
        <f t="shared" si="27"/>
        <v>0</v>
      </c>
      <c r="I149" s="5">
        <f t="shared" si="28"/>
        <v>0</v>
      </c>
      <c r="J149" s="56">
        <f t="shared" si="29"/>
        <v>0</v>
      </c>
      <c r="K149" s="7">
        <f t="shared" si="26"/>
        <v>0</v>
      </c>
      <c r="L149" s="5">
        <f t="shared" si="22"/>
        <v>0</v>
      </c>
      <c r="M149" s="6">
        <f t="shared" si="30"/>
        <v>0</v>
      </c>
      <c r="O149">
        <f t="shared" si="23"/>
        <v>0</v>
      </c>
      <c r="P149">
        <f t="shared" si="24"/>
        <v>0</v>
      </c>
    </row>
    <row r="150" spans="1:16" ht="13.5" thickBot="1">
      <c r="A150" s="3">
        <f t="shared" si="31"/>
        <v>126</v>
      </c>
      <c r="B150" s="3"/>
      <c r="C150" s="9"/>
      <c r="D150" s="41"/>
      <c r="E150" s="40">
        <f t="shared" si="16"/>
        <v>0</v>
      </c>
      <c r="F150" s="3"/>
      <c r="G150" s="4">
        <f t="shared" si="25"/>
        <v>0</v>
      </c>
      <c r="H150" s="4">
        <f t="shared" si="27"/>
        <v>0</v>
      </c>
      <c r="I150" s="5">
        <f t="shared" si="28"/>
        <v>0</v>
      </c>
      <c r="J150" s="56">
        <f t="shared" si="29"/>
        <v>0</v>
      </c>
      <c r="K150" s="7">
        <f t="shared" si="26"/>
        <v>0</v>
      </c>
      <c r="L150" s="5">
        <f t="shared" si="22"/>
        <v>0</v>
      </c>
      <c r="M150" s="6">
        <f t="shared" si="30"/>
        <v>0</v>
      </c>
      <c r="O150">
        <f t="shared" si="23"/>
        <v>0</v>
      </c>
      <c r="P150">
        <f t="shared" si="24"/>
        <v>0</v>
      </c>
    </row>
    <row r="151" spans="1:16" ht="13.5" thickBot="1">
      <c r="A151" s="3">
        <f t="shared" si="31"/>
        <v>127</v>
      </c>
      <c r="B151" s="3"/>
      <c r="C151" s="9"/>
      <c r="D151" s="41"/>
      <c r="E151" s="40">
        <f t="shared" si="16"/>
        <v>0</v>
      </c>
      <c r="F151" s="3"/>
      <c r="G151" s="4">
        <f t="shared" si="25"/>
        <v>0</v>
      </c>
      <c r="H151" s="4">
        <f t="shared" si="27"/>
        <v>0</v>
      </c>
      <c r="I151" s="5">
        <f t="shared" si="28"/>
        <v>0</v>
      </c>
      <c r="J151" s="56">
        <f t="shared" si="29"/>
        <v>0</v>
      </c>
      <c r="K151" s="7">
        <f t="shared" si="26"/>
        <v>0</v>
      </c>
      <c r="L151" s="5">
        <f t="shared" si="22"/>
        <v>0</v>
      </c>
      <c r="M151" s="6">
        <f t="shared" si="30"/>
        <v>0</v>
      </c>
      <c r="O151">
        <f t="shared" si="23"/>
        <v>0</v>
      </c>
      <c r="P151">
        <f t="shared" si="24"/>
        <v>0</v>
      </c>
    </row>
    <row r="152" spans="1:16" ht="13.5" thickBot="1">
      <c r="A152" s="3">
        <f t="shared" si="31"/>
        <v>128</v>
      </c>
      <c r="B152" s="3"/>
      <c r="C152" s="9"/>
      <c r="D152" s="41"/>
      <c r="E152" s="40">
        <f t="shared" si="16"/>
        <v>0</v>
      </c>
      <c r="F152" s="3"/>
      <c r="G152" s="4">
        <f t="shared" si="25"/>
        <v>0</v>
      </c>
      <c r="H152" s="4">
        <f t="shared" si="27"/>
        <v>0</v>
      </c>
      <c r="I152" s="5">
        <f t="shared" si="28"/>
        <v>0</v>
      </c>
      <c r="J152" s="56">
        <f t="shared" si="29"/>
        <v>0</v>
      </c>
      <c r="K152" s="7">
        <f t="shared" si="26"/>
        <v>0</v>
      </c>
      <c r="L152" s="5">
        <f t="shared" si="22"/>
        <v>0</v>
      </c>
      <c r="M152" s="6">
        <f t="shared" si="30"/>
        <v>0</v>
      </c>
      <c r="O152">
        <f t="shared" si="23"/>
        <v>0</v>
      </c>
      <c r="P152">
        <f t="shared" si="24"/>
        <v>0</v>
      </c>
    </row>
    <row r="153" spans="1:16" ht="13.5" thickBot="1">
      <c r="A153" s="3">
        <f>A152+1</f>
        <v>129</v>
      </c>
      <c r="B153" s="3"/>
      <c r="C153" s="9"/>
      <c r="D153" s="41"/>
      <c r="E153" s="40">
        <f aca="true" t="shared" si="32" ref="E153:E204">IF(AND(D153="",C153&lt;&gt;""),$J$16,0)</f>
        <v>0</v>
      </c>
      <c r="F153" s="3"/>
      <c r="G153" s="4">
        <f t="shared" si="25"/>
        <v>0</v>
      </c>
      <c r="H153" s="4">
        <f aca="true" t="shared" si="33" ref="H153:H204">G153/2.54</f>
        <v>0</v>
      </c>
      <c r="I153" s="5">
        <f aca="true" t="shared" si="34" ref="I153:I184">(G153/$J$14)</f>
        <v>0</v>
      </c>
      <c r="J153" s="56">
        <f aca="true" t="shared" si="35" ref="J153:J184">IF(C153&gt;0,I153-1,0)</f>
        <v>0</v>
      </c>
      <c r="K153" s="7">
        <f t="shared" si="26"/>
        <v>0</v>
      </c>
      <c r="L153" s="5">
        <f t="shared" si="22"/>
        <v>0</v>
      </c>
      <c r="M153" s="6">
        <f aca="true" t="shared" si="36" ref="M153:M184">L153*I153</f>
        <v>0</v>
      </c>
      <c r="O153">
        <f t="shared" si="23"/>
        <v>0</v>
      </c>
      <c r="P153">
        <f t="shared" si="24"/>
        <v>0</v>
      </c>
    </row>
    <row r="154" spans="1:16" ht="13.5" thickBot="1">
      <c r="A154" s="3">
        <f aca="true" t="shared" si="37" ref="A154:A204">A153+1</f>
        <v>130</v>
      </c>
      <c r="B154" s="3"/>
      <c r="C154" s="9"/>
      <c r="D154" s="41"/>
      <c r="E154" s="40">
        <f t="shared" si="32"/>
        <v>0</v>
      </c>
      <c r="F154" s="3"/>
      <c r="G154" s="4">
        <f t="shared" si="25"/>
        <v>0</v>
      </c>
      <c r="H154" s="4">
        <f t="shared" si="33"/>
        <v>0</v>
      </c>
      <c r="I154" s="5">
        <f t="shared" si="34"/>
        <v>0</v>
      </c>
      <c r="J154" s="56">
        <f t="shared" si="35"/>
        <v>0</v>
      </c>
      <c r="K154" s="7">
        <f t="shared" si="26"/>
        <v>0</v>
      </c>
      <c r="L154" s="5">
        <f aca="true" t="shared" si="38" ref="L154:L204">(K154/K$206)</f>
        <v>0</v>
      </c>
      <c r="M154" s="6">
        <f t="shared" si="36"/>
        <v>0</v>
      </c>
      <c r="O154">
        <f aca="true" t="shared" si="39" ref="O154:O204">(D154+E154)*C154</f>
        <v>0</v>
      </c>
      <c r="P154">
        <f aca="true" t="shared" si="40" ref="P154:P204">C154*ABS((D154+E154)-O$207)</f>
        <v>0</v>
      </c>
    </row>
    <row r="155" spans="1:16" ht="13.5" thickBot="1">
      <c r="A155" s="3">
        <f t="shared" si="37"/>
        <v>131</v>
      </c>
      <c r="B155" s="3"/>
      <c r="C155" s="9"/>
      <c r="D155" s="41"/>
      <c r="E155" s="40">
        <f t="shared" si="32"/>
        <v>0</v>
      </c>
      <c r="F155" s="3"/>
      <c r="G155" s="4">
        <f aca="true" t="shared" si="41" ref="G155:G204">(D155+E155)/$J$19</f>
        <v>0</v>
      </c>
      <c r="H155" s="4">
        <f t="shared" si="33"/>
        <v>0</v>
      </c>
      <c r="I155" s="5">
        <f t="shared" si="34"/>
        <v>0</v>
      </c>
      <c r="J155" s="56">
        <f t="shared" si="35"/>
        <v>0</v>
      </c>
      <c r="K155" s="7">
        <f aca="true" t="shared" si="42" ref="K155:K204">IF(C155&gt;0,(((C155+(D$15/2))^2*3.1416)/43560)-(((C154+(D$15/2))^2*3.1416)/43560),0)</f>
        <v>0</v>
      </c>
      <c r="L155" s="5">
        <f t="shared" si="38"/>
        <v>0</v>
      </c>
      <c r="M155" s="6">
        <f t="shared" si="36"/>
        <v>0</v>
      </c>
      <c r="O155">
        <f t="shared" si="39"/>
        <v>0</v>
      </c>
      <c r="P155">
        <f t="shared" si="40"/>
        <v>0</v>
      </c>
    </row>
    <row r="156" spans="1:16" ht="13.5" thickBot="1">
      <c r="A156" s="3">
        <f t="shared" si="37"/>
        <v>132</v>
      </c>
      <c r="B156" s="3"/>
      <c r="C156" s="9"/>
      <c r="D156" s="41"/>
      <c r="E156" s="40">
        <f t="shared" si="32"/>
        <v>0</v>
      </c>
      <c r="F156" s="3"/>
      <c r="G156" s="4">
        <f t="shared" si="41"/>
        <v>0</v>
      </c>
      <c r="H156" s="4">
        <f t="shared" si="33"/>
        <v>0</v>
      </c>
      <c r="I156" s="5">
        <f t="shared" si="34"/>
        <v>0</v>
      </c>
      <c r="J156" s="56">
        <f t="shared" si="35"/>
        <v>0</v>
      </c>
      <c r="K156" s="7">
        <f t="shared" si="42"/>
        <v>0</v>
      </c>
      <c r="L156" s="5">
        <f t="shared" si="38"/>
        <v>0</v>
      </c>
      <c r="M156" s="6">
        <f t="shared" si="36"/>
        <v>0</v>
      </c>
      <c r="O156">
        <f t="shared" si="39"/>
        <v>0</v>
      </c>
      <c r="P156">
        <f t="shared" si="40"/>
        <v>0</v>
      </c>
    </row>
    <row r="157" spans="1:16" ht="13.5" thickBot="1">
      <c r="A157" s="3">
        <f t="shared" si="37"/>
        <v>133</v>
      </c>
      <c r="B157" s="3"/>
      <c r="C157" s="9"/>
      <c r="D157" s="41"/>
      <c r="E157" s="40">
        <f t="shared" si="32"/>
        <v>0</v>
      </c>
      <c r="F157" s="3"/>
      <c r="G157" s="4">
        <f t="shared" si="41"/>
        <v>0</v>
      </c>
      <c r="H157" s="4">
        <f t="shared" si="33"/>
        <v>0</v>
      </c>
      <c r="I157" s="5">
        <f t="shared" si="34"/>
        <v>0</v>
      </c>
      <c r="J157" s="56">
        <f t="shared" si="35"/>
        <v>0</v>
      </c>
      <c r="K157" s="7">
        <f t="shared" si="42"/>
        <v>0</v>
      </c>
      <c r="L157" s="5">
        <f t="shared" si="38"/>
        <v>0</v>
      </c>
      <c r="M157" s="6">
        <f t="shared" si="36"/>
        <v>0</v>
      </c>
      <c r="O157">
        <f t="shared" si="39"/>
        <v>0</v>
      </c>
      <c r="P157">
        <f t="shared" si="40"/>
        <v>0</v>
      </c>
    </row>
    <row r="158" spans="1:16" ht="13.5" thickBot="1">
      <c r="A158" s="3">
        <f t="shared" si="37"/>
        <v>134</v>
      </c>
      <c r="B158" s="3"/>
      <c r="C158" s="9"/>
      <c r="D158" s="41"/>
      <c r="E158" s="40">
        <f t="shared" si="32"/>
        <v>0</v>
      </c>
      <c r="F158" s="3"/>
      <c r="G158" s="4">
        <f t="shared" si="41"/>
        <v>0</v>
      </c>
      <c r="H158" s="4">
        <f t="shared" si="33"/>
        <v>0</v>
      </c>
      <c r="I158" s="5">
        <f t="shared" si="34"/>
        <v>0</v>
      </c>
      <c r="J158" s="56">
        <f t="shared" si="35"/>
        <v>0</v>
      </c>
      <c r="K158" s="7">
        <f t="shared" si="42"/>
        <v>0</v>
      </c>
      <c r="L158" s="5">
        <f t="shared" si="38"/>
        <v>0</v>
      </c>
      <c r="M158" s="6">
        <f t="shared" si="36"/>
        <v>0</v>
      </c>
      <c r="O158">
        <f t="shared" si="39"/>
        <v>0</v>
      </c>
      <c r="P158">
        <f t="shared" si="40"/>
        <v>0</v>
      </c>
    </row>
    <row r="159" spans="1:16" ht="13.5" thickBot="1">
      <c r="A159" s="3">
        <f t="shared" si="37"/>
        <v>135</v>
      </c>
      <c r="B159" s="3"/>
      <c r="C159" s="9"/>
      <c r="D159" s="41"/>
      <c r="E159" s="40">
        <f t="shared" si="32"/>
        <v>0</v>
      </c>
      <c r="F159" s="3"/>
      <c r="G159" s="4">
        <f t="shared" si="41"/>
        <v>0</v>
      </c>
      <c r="H159" s="4">
        <f t="shared" si="33"/>
        <v>0</v>
      </c>
      <c r="I159" s="5">
        <f t="shared" si="34"/>
        <v>0</v>
      </c>
      <c r="J159" s="56">
        <f t="shared" si="35"/>
        <v>0</v>
      </c>
      <c r="K159" s="7">
        <f t="shared" si="42"/>
        <v>0</v>
      </c>
      <c r="L159" s="5">
        <f t="shared" si="38"/>
        <v>0</v>
      </c>
      <c r="M159" s="6">
        <f t="shared" si="36"/>
        <v>0</v>
      </c>
      <c r="O159">
        <f t="shared" si="39"/>
        <v>0</v>
      </c>
      <c r="P159">
        <f t="shared" si="40"/>
        <v>0</v>
      </c>
    </row>
    <row r="160" spans="1:16" ht="13.5" thickBot="1">
      <c r="A160" s="3">
        <f t="shared" si="37"/>
        <v>136</v>
      </c>
      <c r="B160" s="3"/>
      <c r="C160" s="9"/>
      <c r="D160" s="41"/>
      <c r="E160" s="40">
        <f t="shared" si="32"/>
        <v>0</v>
      </c>
      <c r="F160" s="3"/>
      <c r="G160" s="4">
        <f t="shared" si="41"/>
        <v>0</v>
      </c>
      <c r="H160" s="4">
        <f t="shared" si="33"/>
        <v>0</v>
      </c>
      <c r="I160" s="5">
        <f t="shared" si="34"/>
        <v>0</v>
      </c>
      <c r="J160" s="56">
        <f t="shared" si="35"/>
        <v>0</v>
      </c>
      <c r="K160" s="7">
        <f t="shared" si="42"/>
        <v>0</v>
      </c>
      <c r="L160" s="5">
        <f t="shared" si="38"/>
        <v>0</v>
      </c>
      <c r="M160" s="6">
        <f t="shared" si="36"/>
        <v>0</v>
      </c>
      <c r="O160">
        <f t="shared" si="39"/>
        <v>0</v>
      </c>
      <c r="P160">
        <f t="shared" si="40"/>
        <v>0</v>
      </c>
    </row>
    <row r="161" spans="1:16" ht="13.5" thickBot="1">
      <c r="A161" s="3">
        <f t="shared" si="37"/>
        <v>137</v>
      </c>
      <c r="B161" s="3"/>
      <c r="C161" s="9"/>
      <c r="D161" s="41"/>
      <c r="E161" s="40">
        <f t="shared" si="32"/>
        <v>0</v>
      </c>
      <c r="F161" s="3"/>
      <c r="G161" s="4">
        <f t="shared" si="41"/>
        <v>0</v>
      </c>
      <c r="H161" s="4">
        <f t="shared" si="33"/>
        <v>0</v>
      </c>
      <c r="I161" s="5">
        <f t="shared" si="34"/>
        <v>0</v>
      </c>
      <c r="J161" s="56">
        <f t="shared" si="35"/>
        <v>0</v>
      </c>
      <c r="K161" s="7">
        <f t="shared" si="42"/>
        <v>0</v>
      </c>
      <c r="L161" s="5">
        <f t="shared" si="38"/>
        <v>0</v>
      </c>
      <c r="M161" s="6">
        <f t="shared" si="36"/>
        <v>0</v>
      </c>
      <c r="O161">
        <f t="shared" si="39"/>
        <v>0</v>
      </c>
      <c r="P161">
        <f t="shared" si="40"/>
        <v>0</v>
      </c>
    </row>
    <row r="162" spans="1:16" ht="13.5" thickBot="1">
      <c r="A162" s="3">
        <f t="shared" si="37"/>
        <v>138</v>
      </c>
      <c r="B162" s="3"/>
      <c r="C162" s="9"/>
      <c r="D162" s="41"/>
      <c r="E162" s="40">
        <f t="shared" si="32"/>
        <v>0</v>
      </c>
      <c r="F162" s="3"/>
      <c r="G162" s="4">
        <f t="shared" si="41"/>
        <v>0</v>
      </c>
      <c r="H162" s="4">
        <f t="shared" si="33"/>
        <v>0</v>
      </c>
      <c r="I162" s="5">
        <f t="shared" si="34"/>
        <v>0</v>
      </c>
      <c r="J162" s="56">
        <f t="shared" si="35"/>
        <v>0</v>
      </c>
      <c r="K162" s="7">
        <f t="shared" si="42"/>
        <v>0</v>
      </c>
      <c r="L162" s="5">
        <f t="shared" si="38"/>
        <v>0</v>
      </c>
      <c r="M162" s="6">
        <f t="shared" si="36"/>
        <v>0</v>
      </c>
      <c r="O162">
        <f t="shared" si="39"/>
        <v>0</v>
      </c>
      <c r="P162">
        <f t="shared" si="40"/>
        <v>0</v>
      </c>
    </row>
    <row r="163" spans="1:16" ht="13.5" thickBot="1">
      <c r="A163" s="3">
        <f t="shared" si="37"/>
        <v>139</v>
      </c>
      <c r="B163" s="3"/>
      <c r="C163" s="9"/>
      <c r="D163" s="41"/>
      <c r="E163" s="40">
        <f t="shared" si="32"/>
        <v>0</v>
      </c>
      <c r="F163" s="3"/>
      <c r="G163" s="4">
        <f t="shared" si="41"/>
        <v>0</v>
      </c>
      <c r="H163" s="4">
        <f t="shared" si="33"/>
        <v>0</v>
      </c>
      <c r="I163" s="5">
        <f t="shared" si="34"/>
        <v>0</v>
      </c>
      <c r="J163" s="56">
        <f t="shared" si="35"/>
        <v>0</v>
      </c>
      <c r="K163" s="7">
        <f t="shared" si="42"/>
        <v>0</v>
      </c>
      <c r="L163" s="5">
        <f t="shared" si="38"/>
        <v>0</v>
      </c>
      <c r="M163" s="6">
        <f t="shared" si="36"/>
        <v>0</v>
      </c>
      <c r="O163">
        <f t="shared" si="39"/>
        <v>0</v>
      </c>
      <c r="P163">
        <f t="shared" si="40"/>
        <v>0</v>
      </c>
    </row>
    <row r="164" spans="1:16" ht="13.5" thickBot="1">
      <c r="A164" s="3">
        <f t="shared" si="37"/>
        <v>140</v>
      </c>
      <c r="B164" s="3"/>
      <c r="C164" s="9"/>
      <c r="D164" s="41"/>
      <c r="E164" s="40">
        <f t="shared" si="32"/>
        <v>0</v>
      </c>
      <c r="F164" s="3"/>
      <c r="G164" s="4">
        <f t="shared" si="41"/>
        <v>0</v>
      </c>
      <c r="H164" s="4">
        <f t="shared" si="33"/>
        <v>0</v>
      </c>
      <c r="I164" s="5">
        <f t="shared" si="34"/>
        <v>0</v>
      </c>
      <c r="J164" s="56">
        <f t="shared" si="35"/>
        <v>0</v>
      </c>
      <c r="K164" s="7">
        <f t="shared" si="42"/>
        <v>0</v>
      </c>
      <c r="L164" s="5">
        <f t="shared" si="38"/>
        <v>0</v>
      </c>
      <c r="M164" s="6">
        <f t="shared" si="36"/>
        <v>0</v>
      </c>
      <c r="O164">
        <f t="shared" si="39"/>
        <v>0</v>
      </c>
      <c r="P164">
        <f t="shared" si="40"/>
        <v>0</v>
      </c>
    </row>
    <row r="165" spans="1:16" ht="13.5" thickBot="1">
      <c r="A165" s="3">
        <f t="shared" si="37"/>
        <v>141</v>
      </c>
      <c r="B165" s="3"/>
      <c r="C165" s="9"/>
      <c r="D165" s="41"/>
      <c r="E165" s="40">
        <f t="shared" si="32"/>
        <v>0</v>
      </c>
      <c r="F165" s="3"/>
      <c r="G165" s="4">
        <f t="shared" si="41"/>
        <v>0</v>
      </c>
      <c r="H165" s="4">
        <f t="shared" si="33"/>
        <v>0</v>
      </c>
      <c r="I165" s="5">
        <f t="shared" si="34"/>
        <v>0</v>
      </c>
      <c r="J165" s="56">
        <f t="shared" si="35"/>
        <v>0</v>
      </c>
      <c r="K165" s="7">
        <f t="shared" si="42"/>
        <v>0</v>
      </c>
      <c r="L165" s="5">
        <f t="shared" si="38"/>
        <v>0</v>
      </c>
      <c r="M165" s="6">
        <f t="shared" si="36"/>
        <v>0</v>
      </c>
      <c r="O165">
        <f t="shared" si="39"/>
        <v>0</v>
      </c>
      <c r="P165">
        <f t="shared" si="40"/>
        <v>0</v>
      </c>
    </row>
    <row r="166" spans="1:16" ht="13.5" thickBot="1">
      <c r="A166" s="3">
        <f t="shared" si="37"/>
        <v>142</v>
      </c>
      <c r="B166" s="3"/>
      <c r="C166" s="9"/>
      <c r="D166" s="41"/>
      <c r="E166" s="40">
        <f t="shared" si="32"/>
        <v>0</v>
      </c>
      <c r="G166" s="4">
        <f t="shared" si="41"/>
        <v>0</v>
      </c>
      <c r="H166" s="4">
        <f t="shared" si="33"/>
        <v>0</v>
      </c>
      <c r="I166" s="5">
        <f t="shared" si="34"/>
        <v>0</v>
      </c>
      <c r="J166" s="56">
        <f t="shared" si="35"/>
        <v>0</v>
      </c>
      <c r="K166" s="7">
        <f t="shared" si="42"/>
        <v>0</v>
      </c>
      <c r="L166" s="5">
        <f t="shared" si="38"/>
        <v>0</v>
      </c>
      <c r="M166" s="6">
        <f t="shared" si="36"/>
        <v>0</v>
      </c>
      <c r="O166">
        <f t="shared" si="39"/>
        <v>0</v>
      </c>
      <c r="P166">
        <f t="shared" si="40"/>
        <v>0</v>
      </c>
    </row>
    <row r="167" spans="1:16" ht="13.5" thickBot="1">
      <c r="A167" s="3">
        <f t="shared" si="37"/>
        <v>143</v>
      </c>
      <c r="B167" s="3"/>
      <c r="C167" s="9"/>
      <c r="D167" s="41"/>
      <c r="E167" s="40">
        <f t="shared" si="32"/>
        <v>0</v>
      </c>
      <c r="F167" s="3"/>
      <c r="G167" s="4">
        <f t="shared" si="41"/>
        <v>0</v>
      </c>
      <c r="H167" s="4">
        <f t="shared" si="33"/>
        <v>0</v>
      </c>
      <c r="I167" s="5">
        <f t="shared" si="34"/>
        <v>0</v>
      </c>
      <c r="J167" s="56">
        <f t="shared" si="35"/>
        <v>0</v>
      </c>
      <c r="K167" s="7">
        <f t="shared" si="42"/>
        <v>0</v>
      </c>
      <c r="L167" s="5">
        <f t="shared" si="38"/>
        <v>0</v>
      </c>
      <c r="M167" s="6">
        <f t="shared" si="36"/>
        <v>0</v>
      </c>
      <c r="O167">
        <f t="shared" si="39"/>
        <v>0</v>
      </c>
      <c r="P167">
        <f t="shared" si="40"/>
        <v>0</v>
      </c>
    </row>
    <row r="168" spans="1:16" ht="13.5" thickBot="1">
      <c r="A168" s="3">
        <f t="shared" si="37"/>
        <v>144</v>
      </c>
      <c r="B168" s="3"/>
      <c r="C168" s="10"/>
      <c r="D168" s="41"/>
      <c r="E168" s="40">
        <f t="shared" si="32"/>
        <v>0</v>
      </c>
      <c r="F168" s="3"/>
      <c r="G168" s="4">
        <f t="shared" si="41"/>
        <v>0</v>
      </c>
      <c r="H168" s="4">
        <f t="shared" si="33"/>
        <v>0</v>
      </c>
      <c r="I168" s="5">
        <f t="shared" si="34"/>
        <v>0</v>
      </c>
      <c r="J168" s="56">
        <f t="shared" si="35"/>
        <v>0</v>
      </c>
      <c r="K168" s="7">
        <f t="shared" si="42"/>
        <v>0</v>
      </c>
      <c r="L168" s="5">
        <f t="shared" si="38"/>
        <v>0</v>
      </c>
      <c r="M168" s="6">
        <f t="shared" si="36"/>
        <v>0</v>
      </c>
      <c r="O168">
        <f t="shared" si="39"/>
        <v>0</v>
      </c>
      <c r="P168">
        <f t="shared" si="40"/>
        <v>0</v>
      </c>
    </row>
    <row r="169" spans="1:16" ht="13.5" thickBot="1">
      <c r="A169" s="3">
        <f t="shared" si="37"/>
        <v>145</v>
      </c>
      <c r="B169" s="3"/>
      <c r="C169" s="10"/>
      <c r="D169" s="41"/>
      <c r="E169" s="40">
        <f t="shared" si="32"/>
        <v>0</v>
      </c>
      <c r="F169" s="3"/>
      <c r="G169" s="4">
        <f t="shared" si="41"/>
        <v>0</v>
      </c>
      <c r="H169" s="4">
        <f t="shared" si="33"/>
        <v>0</v>
      </c>
      <c r="I169" s="5">
        <f t="shared" si="34"/>
        <v>0</v>
      </c>
      <c r="J169" s="56">
        <f t="shared" si="35"/>
        <v>0</v>
      </c>
      <c r="K169" s="7">
        <f t="shared" si="42"/>
        <v>0</v>
      </c>
      <c r="L169" s="5">
        <f t="shared" si="38"/>
        <v>0</v>
      </c>
      <c r="M169" s="6">
        <f t="shared" si="36"/>
        <v>0</v>
      </c>
      <c r="O169">
        <f t="shared" si="39"/>
        <v>0</v>
      </c>
      <c r="P169">
        <f t="shared" si="40"/>
        <v>0</v>
      </c>
    </row>
    <row r="170" spans="1:16" ht="13.5" thickBot="1">
      <c r="A170" s="3">
        <f t="shared" si="37"/>
        <v>146</v>
      </c>
      <c r="B170" s="3"/>
      <c r="C170" s="10"/>
      <c r="D170" s="41"/>
      <c r="E170" s="40">
        <f t="shared" si="32"/>
        <v>0</v>
      </c>
      <c r="F170" s="3"/>
      <c r="G170" s="4">
        <f t="shared" si="41"/>
        <v>0</v>
      </c>
      <c r="H170" s="4">
        <f t="shared" si="33"/>
        <v>0</v>
      </c>
      <c r="I170" s="5">
        <f t="shared" si="34"/>
        <v>0</v>
      </c>
      <c r="J170" s="56">
        <f t="shared" si="35"/>
        <v>0</v>
      </c>
      <c r="K170" s="7">
        <f t="shared" si="42"/>
        <v>0</v>
      </c>
      <c r="L170" s="5">
        <f t="shared" si="38"/>
        <v>0</v>
      </c>
      <c r="M170" s="6">
        <f t="shared" si="36"/>
        <v>0</v>
      </c>
      <c r="O170">
        <f t="shared" si="39"/>
        <v>0</v>
      </c>
      <c r="P170">
        <f t="shared" si="40"/>
        <v>0</v>
      </c>
    </row>
    <row r="171" spans="1:16" ht="13.5" thickBot="1">
      <c r="A171" s="3">
        <f t="shared" si="37"/>
        <v>147</v>
      </c>
      <c r="B171" s="3"/>
      <c r="C171" s="10"/>
      <c r="D171" s="41"/>
      <c r="E171" s="40">
        <f t="shared" si="32"/>
        <v>0</v>
      </c>
      <c r="F171" s="3"/>
      <c r="G171" s="4">
        <f t="shared" si="41"/>
        <v>0</v>
      </c>
      <c r="H171" s="4">
        <f t="shared" si="33"/>
        <v>0</v>
      </c>
      <c r="I171" s="5">
        <f t="shared" si="34"/>
        <v>0</v>
      </c>
      <c r="J171" s="56">
        <f t="shared" si="35"/>
        <v>0</v>
      </c>
      <c r="K171" s="7">
        <f t="shared" si="42"/>
        <v>0</v>
      </c>
      <c r="L171" s="5">
        <f t="shared" si="38"/>
        <v>0</v>
      </c>
      <c r="M171" s="6">
        <f t="shared" si="36"/>
        <v>0</v>
      </c>
      <c r="O171">
        <f t="shared" si="39"/>
        <v>0</v>
      </c>
      <c r="P171">
        <f t="shared" si="40"/>
        <v>0</v>
      </c>
    </row>
    <row r="172" spans="1:16" ht="13.5" thickBot="1">
      <c r="A172" s="3">
        <f t="shared" si="37"/>
        <v>148</v>
      </c>
      <c r="B172" s="3"/>
      <c r="C172" s="10"/>
      <c r="D172" s="41"/>
      <c r="E172" s="40">
        <f t="shared" si="32"/>
        <v>0</v>
      </c>
      <c r="F172" s="3"/>
      <c r="G172" s="4">
        <f t="shared" si="41"/>
        <v>0</v>
      </c>
      <c r="H172" s="4">
        <f t="shared" si="33"/>
        <v>0</v>
      </c>
      <c r="I172" s="5">
        <f t="shared" si="34"/>
        <v>0</v>
      </c>
      <c r="J172" s="56">
        <f t="shared" si="35"/>
        <v>0</v>
      </c>
      <c r="K172" s="7">
        <f t="shared" si="42"/>
        <v>0</v>
      </c>
      <c r="L172" s="5">
        <f t="shared" si="38"/>
        <v>0</v>
      </c>
      <c r="M172" s="6">
        <f t="shared" si="36"/>
        <v>0</v>
      </c>
      <c r="O172">
        <f t="shared" si="39"/>
        <v>0</v>
      </c>
      <c r="P172">
        <f t="shared" si="40"/>
        <v>0</v>
      </c>
    </row>
    <row r="173" spans="1:16" ht="13.5" thickBot="1">
      <c r="A173" s="3">
        <f t="shared" si="37"/>
        <v>149</v>
      </c>
      <c r="B173" s="3"/>
      <c r="C173" s="10"/>
      <c r="D173" s="41"/>
      <c r="E173" s="40">
        <f t="shared" si="32"/>
        <v>0</v>
      </c>
      <c r="F173" s="3"/>
      <c r="G173" s="4">
        <f t="shared" si="41"/>
        <v>0</v>
      </c>
      <c r="H173" s="4">
        <f t="shared" si="33"/>
        <v>0</v>
      </c>
      <c r="I173" s="5">
        <f t="shared" si="34"/>
        <v>0</v>
      </c>
      <c r="J173" s="56">
        <f t="shared" si="35"/>
        <v>0</v>
      </c>
      <c r="K173" s="7">
        <f t="shared" si="42"/>
        <v>0</v>
      </c>
      <c r="L173" s="5">
        <f t="shared" si="38"/>
        <v>0</v>
      </c>
      <c r="M173" s="6">
        <f t="shared" si="36"/>
        <v>0</v>
      </c>
      <c r="O173">
        <f t="shared" si="39"/>
        <v>0</v>
      </c>
      <c r="P173">
        <f t="shared" si="40"/>
        <v>0</v>
      </c>
    </row>
    <row r="174" spans="1:16" ht="13.5" thickBot="1">
      <c r="A174" s="3">
        <f t="shared" si="37"/>
        <v>150</v>
      </c>
      <c r="B174" s="3"/>
      <c r="C174" s="10"/>
      <c r="D174" s="41"/>
      <c r="E174" s="40">
        <f t="shared" si="32"/>
        <v>0</v>
      </c>
      <c r="F174" s="3"/>
      <c r="G174" s="4">
        <f t="shared" si="41"/>
        <v>0</v>
      </c>
      <c r="H174" s="4">
        <f t="shared" si="33"/>
        <v>0</v>
      </c>
      <c r="I174" s="5">
        <f t="shared" si="34"/>
        <v>0</v>
      </c>
      <c r="J174" s="56">
        <f t="shared" si="35"/>
        <v>0</v>
      </c>
      <c r="K174" s="7">
        <f t="shared" si="42"/>
        <v>0</v>
      </c>
      <c r="L174" s="5">
        <f t="shared" si="38"/>
        <v>0</v>
      </c>
      <c r="M174" s="6">
        <f t="shared" si="36"/>
        <v>0</v>
      </c>
      <c r="O174">
        <f t="shared" si="39"/>
        <v>0</v>
      </c>
      <c r="P174">
        <f t="shared" si="40"/>
        <v>0</v>
      </c>
    </row>
    <row r="175" spans="1:16" ht="13.5" thickBot="1">
      <c r="A175" s="3">
        <f t="shared" si="37"/>
        <v>151</v>
      </c>
      <c r="B175" s="3"/>
      <c r="C175" s="10"/>
      <c r="D175" s="41"/>
      <c r="E175" s="40">
        <f t="shared" si="32"/>
        <v>0</v>
      </c>
      <c r="F175" s="3"/>
      <c r="G175" s="4">
        <f t="shared" si="41"/>
        <v>0</v>
      </c>
      <c r="H175" s="4">
        <f t="shared" si="33"/>
        <v>0</v>
      </c>
      <c r="I175" s="5">
        <f t="shared" si="34"/>
        <v>0</v>
      </c>
      <c r="J175" s="56">
        <f t="shared" si="35"/>
        <v>0</v>
      </c>
      <c r="K175" s="7">
        <f t="shared" si="42"/>
        <v>0</v>
      </c>
      <c r="L175" s="5">
        <f t="shared" si="38"/>
        <v>0</v>
      </c>
      <c r="M175" s="6">
        <f t="shared" si="36"/>
        <v>0</v>
      </c>
      <c r="O175">
        <f t="shared" si="39"/>
        <v>0</v>
      </c>
      <c r="P175">
        <f t="shared" si="40"/>
        <v>0</v>
      </c>
    </row>
    <row r="176" spans="1:16" ht="13.5" thickBot="1">
      <c r="A176" s="3">
        <f t="shared" si="37"/>
        <v>152</v>
      </c>
      <c r="B176" s="3"/>
      <c r="C176" s="10"/>
      <c r="D176" s="41"/>
      <c r="E176" s="40">
        <f t="shared" si="32"/>
        <v>0</v>
      </c>
      <c r="F176" s="3"/>
      <c r="G176" s="4">
        <f t="shared" si="41"/>
        <v>0</v>
      </c>
      <c r="H176" s="4">
        <f t="shared" si="33"/>
        <v>0</v>
      </c>
      <c r="I176" s="5">
        <f t="shared" si="34"/>
        <v>0</v>
      </c>
      <c r="J176" s="56">
        <f t="shared" si="35"/>
        <v>0</v>
      </c>
      <c r="K176" s="7">
        <f t="shared" si="42"/>
        <v>0</v>
      </c>
      <c r="L176" s="5">
        <f t="shared" si="38"/>
        <v>0</v>
      </c>
      <c r="M176" s="6">
        <f t="shared" si="36"/>
        <v>0</v>
      </c>
      <c r="O176">
        <f t="shared" si="39"/>
        <v>0</v>
      </c>
      <c r="P176">
        <f t="shared" si="40"/>
        <v>0</v>
      </c>
    </row>
    <row r="177" spans="1:16" ht="13.5" thickBot="1">
      <c r="A177" s="3">
        <f t="shared" si="37"/>
        <v>153</v>
      </c>
      <c r="B177" s="3"/>
      <c r="C177" s="10"/>
      <c r="D177" s="41"/>
      <c r="E177" s="40">
        <f t="shared" si="32"/>
        <v>0</v>
      </c>
      <c r="F177" s="3"/>
      <c r="G177" s="4">
        <f t="shared" si="41"/>
        <v>0</v>
      </c>
      <c r="H177" s="4">
        <f t="shared" si="33"/>
        <v>0</v>
      </c>
      <c r="I177" s="5">
        <f t="shared" si="34"/>
        <v>0</v>
      </c>
      <c r="J177" s="56">
        <f t="shared" si="35"/>
        <v>0</v>
      </c>
      <c r="K177" s="7">
        <f t="shared" si="42"/>
        <v>0</v>
      </c>
      <c r="L177" s="5">
        <f t="shared" si="38"/>
        <v>0</v>
      </c>
      <c r="M177" s="6">
        <f t="shared" si="36"/>
        <v>0</v>
      </c>
      <c r="O177">
        <f t="shared" si="39"/>
        <v>0</v>
      </c>
      <c r="P177">
        <f t="shared" si="40"/>
        <v>0</v>
      </c>
    </row>
    <row r="178" spans="1:16" ht="13.5" thickBot="1">
      <c r="A178" s="3">
        <f t="shared" si="37"/>
        <v>154</v>
      </c>
      <c r="B178" s="3"/>
      <c r="C178" s="10"/>
      <c r="D178" s="41"/>
      <c r="E178" s="40">
        <f t="shared" si="32"/>
        <v>0</v>
      </c>
      <c r="F178" s="3"/>
      <c r="G178" s="4">
        <f t="shared" si="41"/>
        <v>0</v>
      </c>
      <c r="H178" s="4">
        <f t="shared" si="33"/>
        <v>0</v>
      </c>
      <c r="I178" s="5">
        <f t="shared" si="34"/>
        <v>0</v>
      </c>
      <c r="J178" s="56">
        <f t="shared" si="35"/>
        <v>0</v>
      </c>
      <c r="K178" s="7">
        <f t="shared" si="42"/>
        <v>0</v>
      </c>
      <c r="L178" s="5">
        <f t="shared" si="38"/>
        <v>0</v>
      </c>
      <c r="M178" s="6">
        <f t="shared" si="36"/>
        <v>0</v>
      </c>
      <c r="O178">
        <f t="shared" si="39"/>
        <v>0</v>
      </c>
      <c r="P178">
        <f t="shared" si="40"/>
        <v>0</v>
      </c>
    </row>
    <row r="179" spans="1:16" ht="13.5" thickBot="1">
      <c r="A179" s="3">
        <f t="shared" si="37"/>
        <v>155</v>
      </c>
      <c r="B179" s="3"/>
      <c r="C179" s="10"/>
      <c r="D179" s="41"/>
      <c r="E179" s="40">
        <f t="shared" si="32"/>
        <v>0</v>
      </c>
      <c r="F179" s="3"/>
      <c r="G179" s="4">
        <f t="shared" si="41"/>
        <v>0</v>
      </c>
      <c r="H179" s="4">
        <f t="shared" si="33"/>
        <v>0</v>
      </c>
      <c r="I179" s="5">
        <f t="shared" si="34"/>
        <v>0</v>
      </c>
      <c r="J179" s="56">
        <f t="shared" si="35"/>
        <v>0</v>
      </c>
      <c r="K179" s="7">
        <f t="shared" si="42"/>
        <v>0</v>
      </c>
      <c r="L179" s="5">
        <f t="shared" si="38"/>
        <v>0</v>
      </c>
      <c r="M179" s="6">
        <f t="shared" si="36"/>
        <v>0</v>
      </c>
      <c r="O179">
        <f t="shared" si="39"/>
        <v>0</v>
      </c>
      <c r="P179">
        <f t="shared" si="40"/>
        <v>0</v>
      </c>
    </row>
    <row r="180" spans="1:16" ht="13.5" thickBot="1">
      <c r="A180" s="3">
        <f t="shared" si="37"/>
        <v>156</v>
      </c>
      <c r="B180" s="3"/>
      <c r="C180" s="10"/>
      <c r="D180" s="41"/>
      <c r="E180" s="40">
        <f t="shared" si="32"/>
        <v>0</v>
      </c>
      <c r="F180" s="3"/>
      <c r="G180" s="4">
        <f t="shared" si="41"/>
        <v>0</v>
      </c>
      <c r="H180" s="4">
        <f t="shared" si="33"/>
        <v>0</v>
      </c>
      <c r="I180" s="5">
        <f t="shared" si="34"/>
        <v>0</v>
      </c>
      <c r="J180" s="56">
        <f t="shared" si="35"/>
        <v>0</v>
      </c>
      <c r="K180" s="7">
        <f t="shared" si="42"/>
        <v>0</v>
      </c>
      <c r="L180" s="5">
        <f t="shared" si="38"/>
        <v>0</v>
      </c>
      <c r="M180" s="6">
        <f t="shared" si="36"/>
        <v>0</v>
      </c>
      <c r="O180">
        <f t="shared" si="39"/>
        <v>0</v>
      </c>
      <c r="P180">
        <f t="shared" si="40"/>
        <v>0</v>
      </c>
    </row>
    <row r="181" spans="1:16" ht="13.5" thickBot="1">
      <c r="A181" s="3">
        <f t="shared" si="37"/>
        <v>157</v>
      </c>
      <c r="B181" s="3"/>
      <c r="C181" s="10"/>
      <c r="D181" s="41"/>
      <c r="E181" s="40">
        <f t="shared" si="32"/>
        <v>0</v>
      </c>
      <c r="F181" s="3"/>
      <c r="G181" s="4">
        <f t="shared" si="41"/>
        <v>0</v>
      </c>
      <c r="H181" s="4">
        <f t="shared" si="33"/>
        <v>0</v>
      </c>
      <c r="I181" s="5">
        <f t="shared" si="34"/>
        <v>0</v>
      </c>
      <c r="J181" s="56">
        <f t="shared" si="35"/>
        <v>0</v>
      </c>
      <c r="K181" s="7">
        <f t="shared" si="42"/>
        <v>0</v>
      </c>
      <c r="L181" s="5">
        <f t="shared" si="38"/>
        <v>0</v>
      </c>
      <c r="M181" s="6">
        <f t="shared" si="36"/>
        <v>0</v>
      </c>
      <c r="O181">
        <f t="shared" si="39"/>
        <v>0</v>
      </c>
      <c r="P181">
        <f t="shared" si="40"/>
        <v>0</v>
      </c>
    </row>
    <row r="182" spans="1:16" ht="13.5" thickBot="1">
      <c r="A182" s="3">
        <f t="shared" si="37"/>
        <v>158</v>
      </c>
      <c r="B182" s="3"/>
      <c r="C182" s="10"/>
      <c r="D182" s="41"/>
      <c r="E182" s="40">
        <f t="shared" si="32"/>
        <v>0</v>
      </c>
      <c r="F182" s="3"/>
      <c r="G182" s="4">
        <f t="shared" si="41"/>
        <v>0</v>
      </c>
      <c r="H182" s="4">
        <f t="shared" si="33"/>
        <v>0</v>
      </c>
      <c r="I182" s="5">
        <f t="shared" si="34"/>
        <v>0</v>
      </c>
      <c r="J182" s="56">
        <f t="shared" si="35"/>
        <v>0</v>
      </c>
      <c r="K182" s="7">
        <f t="shared" si="42"/>
        <v>0</v>
      </c>
      <c r="L182" s="5">
        <f t="shared" si="38"/>
        <v>0</v>
      </c>
      <c r="M182" s="6">
        <f t="shared" si="36"/>
        <v>0</v>
      </c>
      <c r="O182">
        <f t="shared" si="39"/>
        <v>0</v>
      </c>
      <c r="P182">
        <f t="shared" si="40"/>
        <v>0</v>
      </c>
    </row>
    <row r="183" spans="1:16" ht="13.5" thickBot="1">
      <c r="A183" s="3">
        <f t="shared" si="37"/>
        <v>159</v>
      </c>
      <c r="B183" s="3"/>
      <c r="C183" s="10"/>
      <c r="D183" s="41"/>
      <c r="E183" s="40">
        <f t="shared" si="32"/>
        <v>0</v>
      </c>
      <c r="F183" s="3"/>
      <c r="G183" s="4">
        <f t="shared" si="41"/>
        <v>0</v>
      </c>
      <c r="H183" s="4">
        <f t="shared" si="33"/>
        <v>0</v>
      </c>
      <c r="I183" s="5">
        <f t="shared" si="34"/>
        <v>0</v>
      </c>
      <c r="J183" s="56">
        <f t="shared" si="35"/>
        <v>0</v>
      </c>
      <c r="K183" s="7">
        <f t="shared" si="42"/>
        <v>0</v>
      </c>
      <c r="L183" s="5">
        <f t="shared" si="38"/>
        <v>0</v>
      </c>
      <c r="M183" s="6">
        <f t="shared" si="36"/>
        <v>0</v>
      </c>
      <c r="O183">
        <f t="shared" si="39"/>
        <v>0</v>
      </c>
      <c r="P183">
        <f t="shared" si="40"/>
        <v>0</v>
      </c>
    </row>
    <row r="184" spans="1:16" ht="13.5" thickBot="1">
      <c r="A184" s="3">
        <f t="shared" si="37"/>
        <v>160</v>
      </c>
      <c r="B184" s="3"/>
      <c r="C184" s="10"/>
      <c r="D184" s="41"/>
      <c r="E184" s="40">
        <f t="shared" si="32"/>
        <v>0</v>
      </c>
      <c r="F184" s="3"/>
      <c r="G184" s="4">
        <f t="shared" si="41"/>
        <v>0</v>
      </c>
      <c r="H184" s="4">
        <f t="shared" si="33"/>
        <v>0</v>
      </c>
      <c r="I184" s="5">
        <f t="shared" si="34"/>
        <v>0</v>
      </c>
      <c r="J184" s="56">
        <f t="shared" si="35"/>
        <v>0</v>
      </c>
      <c r="K184" s="7">
        <f t="shared" si="42"/>
        <v>0</v>
      </c>
      <c r="L184" s="5">
        <f t="shared" si="38"/>
        <v>0</v>
      </c>
      <c r="M184" s="6">
        <f t="shared" si="36"/>
        <v>0</v>
      </c>
      <c r="O184">
        <f t="shared" si="39"/>
        <v>0</v>
      </c>
      <c r="P184">
        <f t="shared" si="40"/>
        <v>0</v>
      </c>
    </row>
    <row r="185" spans="1:16" ht="13.5" thickBot="1">
      <c r="A185" s="3">
        <f t="shared" si="37"/>
        <v>161</v>
      </c>
      <c r="B185" s="3"/>
      <c r="C185" s="10"/>
      <c r="D185" s="41"/>
      <c r="E185" s="40">
        <f t="shared" si="32"/>
        <v>0</v>
      </c>
      <c r="F185" s="3"/>
      <c r="G185" s="4">
        <f t="shared" si="41"/>
        <v>0</v>
      </c>
      <c r="H185" s="4">
        <f t="shared" si="33"/>
        <v>0</v>
      </c>
      <c r="I185" s="5">
        <f aca="true" t="shared" si="43" ref="I185:I204">(G185/$J$14)</f>
        <v>0</v>
      </c>
      <c r="J185" s="56">
        <f aca="true" t="shared" si="44" ref="J185:J204">IF(C185&gt;0,I185-1,0)</f>
        <v>0</v>
      </c>
      <c r="K185" s="7">
        <f t="shared" si="42"/>
        <v>0</v>
      </c>
      <c r="L185" s="5">
        <f t="shared" si="38"/>
        <v>0</v>
      </c>
      <c r="M185" s="6">
        <f aca="true" t="shared" si="45" ref="M185:M204">L185*I185</f>
        <v>0</v>
      </c>
      <c r="O185">
        <f t="shared" si="39"/>
        <v>0</v>
      </c>
      <c r="P185">
        <f t="shared" si="40"/>
        <v>0</v>
      </c>
    </row>
    <row r="186" spans="1:16" ht="13.5" thickBot="1">
      <c r="A186" s="3">
        <f t="shared" si="37"/>
        <v>162</v>
      </c>
      <c r="B186" s="3"/>
      <c r="C186" s="10"/>
      <c r="D186" s="41"/>
      <c r="E186" s="40">
        <f t="shared" si="32"/>
        <v>0</v>
      </c>
      <c r="F186" s="3"/>
      <c r="G186" s="4">
        <f t="shared" si="41"/>
        <v>0</v>
      </c>
      <c r="H186" s="4">
        <f t="shared" si="33"/>
        <v>0</v>
      </c>
      <c r="I186" s="5">
        <f t="shared" si="43"/>
        <v>0</v>
      </c>
      <c r="J186" s="56">
        <f t="shared" si="44"/>
        <v>0</v>
      </c>
      <c r="K186" s="7">
        <f t="shared" si="42"/>
        <v>0</v>
      </c>
      <c r="L186" s="5">
        <f t="shared" si="38"/>
        <v>0</v>
      </c>
      <c r="M186" s="6">
        <f t="shared" si="45"/>
        <v>0</v>
      </c>
      <c r="O186">
        <f t="shared" si="39"/>
        <v>0</v>
      </c>
      <c r="P186">
        <f t="shared" si="40"/>
        <v>0</v>
      </c>
    </row>
    <row r="187" spans="1:16" ht="13.5" thickBot="1">
      <c r="A187" s="3">
        <f t="shared" si="37"/>
        <v>163</v>
      </c>
      <c r="B187" s="3"/>
      <c r="C187" s="10"/>
      <c r="D187" s="41"/>
      <c r="E187" s="40">
        <f t="shared" si="32"/>
        <v>0</v>
      </c>
      <c r="F187" s="3"/>
      <c r="G187" s="4">
        <f t="shared" si="41"/>
        <v>0</v>
      </c>
      <c r="H187" s="4">
        <f t="shared" si="33"/>
        <v>0</v>
      </c>
      <c r="I187" s="5">
        <f t="shared" si="43"/>
        <v>0</v>
      </c>
      <c r="J187" s="56">
        <f t="shared" si="44"/>
        <v>0</v>
      </c>
      <c r="K187" s="7">
        <f t="shared" si="42"/>
        <v>0</v>
      </c>
      <c r="L187" s="5">
        <f t="shared" si="38"/>
        <v>0</v>
      </c>
      <c r="M187" s="6">
        <f t="shared" si="45"/>
        <v>0</v>
      </c>
      <c r="O187">
        <f t="shared" si="39"/>
        <v>0</v>
      </c>
      <c r="P187">
        <f t="shared" si="40"/>
        <v>0</v>
      </c>
    </row>
    <row r="188" spans="1:16" ht="13.5" thickBot="1">
      <c r="A188" s="3">
        <f t="shared" si="37"/>
        <v>164</v>
      </c>
      <c r="B188" s="3"/>
      <c r="C188" s="10"/>
      <c r="D188" s="41"/>
      <c r="E188" s="40">
        <f t="shared" si="32"/>
        <v>0</v>
      </c>
      <c r="F188" s="3"/>
      <c r="G188" s="4">
        <f t="shared" si="41"/>
        <v>0</v>
      </c>
      <c r="H188" s="4">
        <f t="shared" si="33"/>
        <v>0</v>
      </c>
      <c r="I188" s="5">
        <f t="shared" si="43"/>
        <v>0</v>
      </c>
      <c r="J188" s="56">
        <f t="shared" si="44"/>
        <v>0</v>
      </c>
      <c r="K188" s="7">
        <f t="shared" si="42"/>
        <v>0</v>
      </c>
      <c r="L188" s="5">
        <f t="shared" si="38"/>
        <v>0</v>
      </c>
      <c r="M188" s="6">
        <f t="shared" si="45"/>
        <v>0</v>
      </c>
      <c r="O188">
        <f t="shared" si="39"/>
        <v>0</v>
      </c>
      <c r="P188">
        <f t="shared" si="40"/>
        <v>0</v>
      </c>
    </row>
    <row r="189" spans="1:16" ht="13.5" thickBot="1">
      <c r="A189" s="3">
        <f t="shared" si="37"/>
        <v>165</v>
      </c>
      <c r="B189" s="3"/>
      <c r="C189" s="10"/>
      <c r="D189" s="41"/>
      <c r="E189" s="40">
        <f t="shared" si="32"/>
        <v>0</v>
      </c>
      <c r="F189" s="3"/>
      <c r="G189" s="4">
        <f t="shared" si="41"/>
        <v>0</v>
      </c>
      <c r="H189" s="4">
        <f t="shared" si="33"/>
        <v>0</v>
      </c>
      <c r="I189" s="5">
        <f t="shared" si="43"/>
        <v>0</v>
      </c>
      <c r="J189" s="56">
        <f t="shared" si="44"/>
        <v>0</v>
      </c>
      <c r="K189" s="7">
        <f t="shared" si="42"/>
        <v>0</v>
      </c>
      <c r="L189" s="5">
        <f t="shared" si="38"/>
        <v>0</v>
      </c>
      <c r="M189" s="6">
        <f t="shared" si="45"/>
        <v>0</v>
      </c>
      <c r="O189">
        <f t="shared" si="39"/>
        <v>0</v>
      </c>
      <c r="P189">
        <f t="shared" si="40"/>
        <v>0</v>
      </c>
    </row>
    <row r="190" spans="1:16" ht="13.5" thickBot="1">
      <c r="A190" s="3">
        <f t="shared" si="37"/>
        <v>166</v>
      </c>
      <c r="B190" s="3"/>
      <c r="C190" s="10"/>
      <c r="D190" s="41"/>
      <c r="E190" s="40">
        <f t="shared" si="32"/>
        <v>0</v>
      </c>
      <c r="F190" s="3"/>
      <c r="G190" s="4">
        <f t="shared" si="41"/>
        <v>0</v>
      </c>
      <c r="H190" s="4">
        <f t="shared" si="33"/>
        <v>0</v>
      </c>
      <c r="I190" s="5">
        <f t="shared" si="43"/>
        <v>0</v>
      </c>
      <c r="J190" s="56">
        <f t="shared" si="44"/>
        <v>0</v>
      </c>
      <c r="K190" s="7">
        <f t="shared" si="42"/>
        <v>0</v>
      </c>
      <c r="L190" s="5">
        <f t="shared" si="38"/>
        <v>0</v>
      </c>
      <c r="M190" s="6">
        <f t="shared" si="45"/>
        <v>0</v>
      </c>
      <c r="O190">
        <f t="shared" si="39"/>
        <v>0</v>
      </c>
      <c r="P190">
        <f t="shared" si="40"/>
        <v>0</v>
      </c>
    </row>
    <row r="191" spans="1:16" ht="13.5" thickBot="1">
      <c r="A191" s="3">
        <f t="shared" si="37"/>
        <v>167</v>
      </c>
      <c r="B191" s="3"/>
      <c r="C191" s="10"/>
      <c r="D191" s="41"/>
      <c r="E191" s="40">
        <f t="shared" si="32"/>
        <v>0</v>
      </c>
      <c r="F191" s="3"/>
      <c r="G191" s="4">
        <f t="shared" si="41"/>
        <v>0</v>
      </c>
      <c r="H191" s="4">
        <f t="shared" si="33"/>
        <v>0</v>
      </c>
      <c r="I191" s="5">
        <f t="shared" si="43"/>
        <v>0</v>
      </c>
      <c r="J191" s="56">
        <f t="shared" si="44"/>
        <v>0</v>
      </c>
      <c r="K191" s="7">
        <f t="shared" si="42"/>
        <v>0</v>
      </c>
      <c r="L191" s="5">
        <f t="shared" si="38"/>
        <v>0</v>
      </c>
      <c r="M191" s="6">
        <f t="shared" si="45"/>
        <v>0</v>
      </c>
      <c r="O191">
        <f t="shared" si="39"/>
        <v>0</v>
      </c>
      <c r="P191">
        <f t="shared" si="40"/>
        <v>0</v>
      </c>
    </row>
    <row r="192" spans="1:16" ht="13.5" thickBot="1">
      <c r="A192" s="3">
        <f t="shared" si="37"/>
        <v>168</v>
      </c>
      <c r="B192" s="3"/>
      <c r="C192" s="10"/>
      <c r="D192" s="41"/>
      <c r="E192" s="40">
        <f t="shared" si="32"/>
        <v>0</v>
      </c>
      <c r="F192" s="3"/>
      <c r="G192" s="4">
        <f t="shared" si="41"/>
        <v>0</v>
      </c>
      <c r="H192" s="4">
        <f t="shared" si="33"/>
        <v>0</v>
      </c>
      <c r="I192" s="5">
        <f t="shared" si="43"/>
        <v>0</v>
      </c>
      <c r="J192" s="56">
        <f t="shared" si="44"/>
        <v>0</v>
      </c>
      <c r="K192" s="7">
        <f t="shared" si="42"/>
        <v>0</v>
      </c>
      <c r="L192" s="5">
        <f t="shared" si="38"/>
        <v>0</v>
      </c>
      <c r="M192" s="6">
        <f t="shared" si="45"/>
        <v>0</v>
      </c>
      <c r="O192">
        <f t="shared" si="39"/>
        <v>0</v>
      </c>
      <c r="P192">
        <f t="shared" si="40"/>
        <v>0</v>
      </c>
    </row>
    <row r="193" spans="1:16" ht="13.5" thickBot="1">
      <c r="A193" s="3">
        <f t="shared" si="37"/>
        <v>169</v>
      </c>
      <c r="B193" s="3"/>
      <c r="C193" s="10"/>
      <c r="D193" s="41"/>
      <c r="E193" s="40">
        <f t="shared" si="32"/>
        <v>0</v>
      </c>
      <c r="F193" s="3"/>
      <c r="G193" s="4">
        <f t="shared" si="41"/>
        <v>0</v>
      </c>
      <c r="H193" s="4">
        <f t="shared" si="33"/>
        <v>0</v>
      </c>
      <c r="I193" s="5">
        <f t="shared" si="43"/>
        <v>0</v>
      </c>
      <c r="J193" s="56">
        <f t="shared" si="44"/>
        <v>0</v>
      </c>
      <c r="K193" s="7">
        <f t="shared" si="42"/>
        <v>0</v>
      </c>
      <c r="L193" s="5">
        <f t="shared" si="38"/>
        <v>0</v>
      </c>
      <c r="M193" s="6">
        <f t="shared" si="45"/>
        <v>0</v>
      </c>
      <c r="O193">
        <f t="shared" si="39"/>
        <v>0</v>
      </c>
      <c r="P193">
        <f t="shared" si="40"/>
        <v>0</v>
      </c>
    </row>
    <row r="194" spans="1:16" ht="13.5" thickBot="1">
      <c r="A194" s="3">
        <f t="shared" si="37"/>
        <v>170</v>
      </c>
      <c r="B194" s="3"/>
      <c r="C194" s="10"/>
      <c r="D194" s="41"/>
      <c r="E194" s="40">
        <f t="shared" si="32"/>
        <v>0</v>
      </c>
      <c r="F194" s="3"/>
      <c r="G194" s="4">
        <f t="shared" si="41"/>
        <v>0</v>
      </c>
      <c r="H194" s="4">
        <f t="shared" si="33"/>
        <v>0</v>
      </c>
      <c r="I194" s="5">
        <f t="shared" si="43"/>
        <v>0</v>
      </c>
      <c r="J194" s="56">
        <f t="shared" si="44"/>
        <v>0</v>
      </c>
      <c r="K194" s="7">
        <f t="shared" si="42"/>
        <v>0</v>
      </c>
      <c r="L194" s="5">
        <f t="shared" si="38"/>
        <v>0</v>
      </c>
      <c r="M194" s="6">
        <f t="shared" si="45"/>
        <v>0</v>
      </c>
      <c r="O194">
        <f t="shared" si="39"/>
        <v>0</v>
      </c>
      <c r="P194">
        <f t="shared" si="40"/>
        <v>0</v>
      </c>
    </row>
    <row r="195" spans="1:16" ht="13.5" thickBot="1">
      <c r="A195" s="3">
        <f t="shared" si="37"/>
        <v>171</v>
      </c>
      <c r="B195" s="3"/>
      <c r="C195" s="10"/>
      <c r="D195" s="41"/>
      <c r="E195" s="40">
        <f t="shared" si="32"/>
        <v>0</v>
      </c>
      <c r="F195" s="3"/>
      <c r="G195" s="4">
        <f t="shared" si="41"/>
        <v>0</v>
      </c>
      <c r="H195" s="4">
        <f t="shared" si="33"/>
        <v>0</v>
      </c>
      <c r="I195" s="5">
        <f t="shared" si="43"/>
        <v>0</v>
      </c>
      <c r="J195" s="56">
        <f t="shared" si="44"/>
        <v>0</v>
      </c>
      <c r="K195" s="7">
        <f t="shared" si="42"/>
        <v>0</v>
      </c>
      <c r="L195" s="5">
        <f t="shared" si="38"/>
        <v>0</v>
      </c>
      <c r="M195" s="6">
        <f t="shared" si="45"/>
        <v>0</v>
      </c>
      <c r="O195">
        <f t="shared" si="39"/>
        <v>0</v>
      </c>
      <c r="P195">
        <f t="shared" si="40"/>
        <v>0</v>
      </c>
    </row>
    <row r="196" spans="1:16" ht="13.5" thickBot="1">
      <c r="A196" s="3">
        <f t="shared" si="37"/>
        <v>172</v>
      </c>
      <c r="B196" s="3"/>
      <c r="C196" s="10"/>
      <c r="D196" s="41"/>
      <c r="E196" s="40">
        <f t="shared" si="32"/>
        <v>0</v>
      </c>
      <c r="F196" s="3"/>
      <c r="G196" s="4">
        <f t="shared" si="41"/>
        <v>0</v>
      </c>
      <c r="H196" s="4">
        <f t="shared" si="33"/>
        <v>0</v>
      </c>
      <c r="I196" s="5">
        <f t="shared" si="43"/>
        <v>0</v>
      </c>
      <c r="J196" s="56">
        <f t="shared" si="44"/>
        <v>0</v>
      </c>
      <c r="K196" s="7">
        <f t="shared" si="42"/>
        <v>0</v>
      </c>
      <c r="L196" s="5">
        <f t="shared" si="38"/>
        <v>0</v>
      </c>
      <c r="M196" s="6">
        <f t="shared" si="45"/>
        <v>0</v>
      </c>
      <c r="O196">
        <f t="shared" si="39"/>
        <v>0</v>
      </c>
      <c r="P196">
        <f t="shared" si="40"/>
        <v>0</v>
      </c>
    </row>
    <row r="197" spans="1:16" ht="13.5" thickBot="1">
      <c r="A197" s="3">
        <f t="shared" si="37"/>
        <v>173</v>
      </c>
      <c r="B197" s="3"/>
      <c r="C197" s="10"/>
      <c r="D197" s="41"/>
      <c r="E197" s="40">
        <f t="shared" si="32"/>
        <v>0</v>
      </c>
      <c r="F197" s="3"/>
      <c r="G197" s="4">
        <f t="shared" si="41"/>
        <v>0</v>
      </c>
      <c r="H197" s="4">
        <f t="shared" si="33"/>
        <v>0</v>
      </c>
      <c r="I197" s="5">
        <f t="shared" si="43"/>
        <v>0</v>
      </c>
      <c r="J197" s="56">
        <f t="shared" si="44"/>
        <v>0</v>
      </c>
      <c r="K197" s="7">
        <f t="shared" si="42"/>
        <v>0</v>
      </c>
      <c r="L197" s="5">
        <f t="shared" si="38"/>
        <v>0</v>
      </c>
      <c r="M197" s="6">
        <f t="shared" si="45"/>
        <v>0</v>
      </c>
      <c r="O197">
        <f t="shared" si="39"/>
        <v>0</v>
      </c>
      <c r="P197">
        <f t="shared" si="40"/>
        <v>0</v>
      </c>
    </row>
    <row r="198" spans="1:16" ht="13.5" thickBot="1">
      <c r="A198" s="3">
        <f t="shared" si="37"/>
        <v>174</v>
      </c>
      <c r="B198" s="3"/>
      <c r="C198" s="10"/>
      <c r="D198" s="41"/>
      <c r="E198" s="40">
        <f t="shared" si="32"/>
        <v>0</v>
      </c>
      <c r="F198" s="3"/>
      <c r="G198" s="4">
        <f t="shared" si="41"/>
        <v>0</v>
      </c>
      <c r="H198" s="4">
        <f t="shared" si="33"/>
        <v>0</v>
      </c>
      <c r="I198" s="5">
        <f t="shared" si="43"/>
        <v>0</v>
      </c>
      <c r="J198" s="56">
        <f t="shared" si="44"/>
        <v>0</v>
      </c>
      <c r="K198" s="7">
        <f t="shared" si="42"/>
        <v>0</v>
      </c>
      <c r="L198" s="5">
        <f t="shared" si="38"/>
        <v>0</v>
      </c>
      <c r="M198" s="6">
        <f t="shared" si="45"/>
        <v>0</v>
      </c>
      <c r="O198">
        <f t="shared" si="39"/>
        <v>0</v>
      </c>
      <c r="P198">
        <f t="shared" si="40"/>
        <v>0</v>
      </c>
    </row>
    <row r="199" spans="1:16" ht="13.5" thickBot="1">
      <c r="A199" s="3">
        <f t="shared" si="37"/>
        <v>175</v>
      </c>
      <c r="B199" s="3"/>
      <c r="C199" s="10"/>
      <c r="D199" s="41"/>
      <c r="E199" s="40">
        <f t="shared" si="32"/>
        <v>0</v>
      </c>
      <c r="F199" s="3"/>
      <c r="G199" s="4">
        <f t="shared" si="41"/>
        <v>0</v>
      </c>
      <c r="H199" s="4">
        <f t="shared" si="33"/>
        <v>0</v>
      </c>
      <c r="I199" s="5">
        <f t="shared" si="43"/>
        <v>0</v>
      </c>
      <c r="J199" s="56">
        <f t="shared" si="44"/>
        <v>0</v>
      </c>
      <c r="K199" s="7">
        <f t="shared" si="42"/>
        <v>0</v>
      </c>
      <c r="L199" s="5">
        <f t="shared" si="38"/>
        <v>0</v>
      </c>
      <c r="M199" s="6">
        <f t="shared" si="45"/>
        <v>0</v>
      </c>
      <c r="O199">
        <f t="shared" si="39"/>
        <v>0</v>
      </c>
      <c r="P199">
        <f t="shared" si="40"/>
        <v>0</v>
      </c>
    </row>
    <row r="200" spans="1:16" ht="13.5" thickBot="1">
      <c r="A200" s="3">
        <f t="shared" si="37"/>
        <v>176</v>
      </c>
      <c r="B200" s="3"/>
      <c r="C200" s="10"/>
      <c r="D200" s="41"/>
      <c r="E200" s="40">
        <f t="shared" si="32"/>
        <v>0</v>
      </c>
      <c r="F200" s="3"/>
      <c r="G200" s="4">
        <f t="shared" si="41"/>
        <v>0</v>
      </c>
      <c r="H200" s="4">
        <f t="shared" si="33"/>
        <v>0</v>
      </c>
      <c r="I200" s="5">
        <f t="shared" si="43"/>
        <v>0</v>
      </c>
      <c r="J200" s="56">
        <f t="shared" si="44"/>
        <v>0</v>
      </c>
      <c r="K200" s="7">
        <f t="shared" si="42"/>
        <v>0</v>
      </c>
      <c r="L200" s="5">
        <f t="shared" si="38"/>
        <v>0</v>
      </c>
      <c r="M200" s="6">
        <f t="shared" si="45"/>
        <v>0</v>
      </c>
      <c r="O200">
        <f t="shared" si="39"/>
        <v>0</v>
      </c>
      <c r="P200">
        <f t="shared" si="40"/>
        <v>0</v>
      </c>
    </row>
    <row r="201" spans="1:16" ht="13.5" thickBot="1">
      <c r="A201" s="3">
        <f t="shared" si="37"/>
        <v>177</v>
      </c>
      <c r="B201" s="3"/>
      <c r="C201" s="10"/>
      <c r="D201" s="41"/>
      <c r="E201" s="40">
        <f t="shared" si="32"/>
        <v>0</v>
      </c>
      <c r="F201" s="3"/>
      <c r="G201" s="4">
        <f t="shared" si="41"/>
        <v>0</v>
      </c>
      <c r="H201" s="4">
        <f t="shared" si="33"/>
        <v>0</v>
      </c>
      <c r="I201" s="5">
        <f t="shared" si="43"/>
        <v>0</v>
      </c>
      <c r="J201" s="56">
        <f t="shared" si="44"/>
        <v>0</v>
      </c>
      <c r="K201" s="7">
        <f t="shared" si="42"/>
        <v>0</v>
      </c>
      <c r="L201" s="5">
        <f t="shared" si="38"/>
        <v>0</v>
      </c>
      <c r="M201" s="6">
        <f t="shared" si="45"/>
        <v>0</v>
      </c>
      <c r="O201">
        <f t="shared" si="39"/>
        <v>0</v>
      </c>
      <c r="P201">
        <f t="shared" si="40"/>
        <v>0</v>
      </c>
    </row>
    <row r="202" spans="1:16" ht="13.5" thickBot="1">
      <c r="A202" s="3">
        <f t="shared" si="37"/>
        <v>178</v>
      </c>
      <c r="B202" s="3"/>
      <c r="C202" s="10"/>
      <c r="D202" s="41"/>
      <c r="E202" s="40">
        <f t="shared" si="32"/>
        <v>0</v>
      </c>
      <c r="F202" s="3"/>
      <c r="G202" s="4">
        <f t="shared" si="41"/>
        <v>0</v>
      </c>
      <c r="H202" s="4">
        <f t="shared" si="33"/>
        <v>0</v>
      </c>
      <c r="I202" s="5">
        <f t="shared" si="43"/>
        <v>0</v>
      </c>
      <c r="J202" s="56">
        <f t="shared" si="44"/>
        <v>0</v>
      </c>
      <c r="K202" s="7">
        <f t="shared" si="42"/>
        <v>0</v>
      </c>
      <c r="L202" s="5">
        <f t="shared" si="38"/>
        <v>0</v>
      </c>
      <c r="M202" s="6">
        <f t="shared" si="45"/>
        <v>0</v>
      </c>
      <c r="O202">
        <f t="shared" si="39"/>
        <v>0</v>
      </c>
      <c r="P202">
        <f t="shared" si="40"/>
        <v>0</v>
      </c>
    </row>
    <row r="203" spans="1:16" ht="13.5" thickBot="1">
      <c r="A203" s="3">
        <f t="shared" si="37"/>
        <v>179</v>
      </c>
      <c r="B203" s="3"/>
      <c r="C203" s="10"/>
      <c r="D203" s="41"/>
      <c r="E203" s="40">
        <f t="shared" si="32"/>
        <v>0</v>
      </c>
      <c r="F203" s="3"/>
      <c r="G203" s="4">
        <f t="shared" si="41"/>
        <v>0</v>
      </c>
      <c r="H203" s="4">
        <f t="shared" si="33"/>
        <v>0</v>
      </c>
      <c r="I203" s="5">
        <f t="shared" si="43"/>
        <v>0</v>
      </c>
      <c r="J203" s="56">
        <f t="shared" si="44"/>
        <v>0</v>
      </c>
      <c r="K203" s="7">
        <f t="shared" si="42"/>
        <v>0</v>
      </c>
      <c r="L203" s="5">
        <f t="shared" si="38"/>
        <v>0</v>
      </c>
      <c r="M203" s="6">
        <f t="shared" si="45"/>
        <v>0</v>
      </c>
      <c r="O203">
        <f t="shared" si="39"/>
        <v>0</v>
      </c>
      <c r="P203">
        <f t="shared" si="40"/>
        <v>0</v>
      </c>
    </row>
    <row r="204" spans="1:16" ht="13.5" thickBot="1">
      <c r="A204" s="3">
        <f t="shared" si="37"/>
        <v>180</v>
      </c>
      <c r="B204" s="3"/>
      <c r="C204" s="11"/>
      <c r="D204" s="42"/>
      <c r="E204" s="40">
        <f t="shared" si="32"/>
        <v>0</v>
      </c>
      <c r="F204" s="3"/>
      <c r="G204" s="4">
        <f t="shared" si="41"/>
        <v>0</v>
      </c>
      <c r="H204" s="4">
        <f t="shared" si="33"/>
        <v>0</v>
      </c>
      <c r="I204" s="5">
        <f t="shared" si="43"/>
        <v>0</v>
      </c>
      <c r="J204" s="56">
        <f t="shared" si="44"/>
        <v>0</v>
      </c>
      <c r="K204" s="7">
        <f t="shared" si="42"/>
        <v>0</v>
      </c>
      <c r="L204" s="5">
        <f t="shared" si="38"/>
        <v>0</v>
      </c>
      <c r="M204" s="6">
        <f t="shared" si="45"/>
        <v>0</v>
      </c>
      <c r="N204" s="2"/>
      <c r="O204">
        <f t="shared" si="39"/>
        <v>0</v>
      </c>
      <c r="P204">
        <f t="shared" si="40"/>
        <v>0</v>
      </c>
    </row>
    <row r="205" spans="1:13" ht="13.5" thickBo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3"/>
    </row>
    <row r="206" spans="1:16" ht="13.5" thickTop="1">
      <c r="A206" s="21" t="s">
        <v>14</v>
      </c>
      <c r="B206" s="3"/>
      <c r="C206" s="3">
        <f>SUM(C25:C205)</f>
        <v>27750</v>
      </c>
      <c r="D206" s="3">
        <f>SUM(D25:D204)</f>
        <v>7170</v>
      </c>
      <c r="E206" s="3">
        <f>SUM(E25:E204)</f>
        <v>519.5652173913044</v>
      </c>
      <c r="F206" s="3"/>
      <c r="G206" s="4">
        <f>SUM(G25:G204)</f>
        <v>99.89425182978952</v>
      </c>
      <c r="H206" s="26">
        <f>SUM(H25:H204)</f>
        <v>39.32844560227933</v>
      </c>
      <c r="I206" s="3"/>
      <c r="J206" s="3"/>
      <c r="K206" s="26">
        <f>SUM(K25:K204)</f>
        <v>40.02907575757576</v>
      </c>
      <c r="L206" s="57">
        <f>SUM(L25:L204)</f>
        <v>1</v>
      </c>
      <c r="M206" s="4">
        <f>SUM(M25:M204)</f>
        <v>1.0007282268373827</v>
      </c>
      <c r="O206">
        <f>SUM(O25:O205)</f>
        <v>2885686.9565217393</v>
      </c>
      <c r="P206" s="19">
        <f>SUM(P25:P205)</f>
        <v>405947.8495887192</v>
      </c>
    </row>
    <row r="207" spans="1:15" ht="13.5" thickBo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O207" s="19">
        <f>O206/C206</f>
        <v>103.98871915393654</v>
      </c>
    </row>
    <row r="208" spans="1:13" ht="12.75">
      <c r="A208" s="81" t="s">
        <v>1</v>
      </c>
      <c r="B208" s="16"/>
      <c r="C208" s="81" t="s">
        <v>2</v>
      </c>
      <c r="D208" s="81" t="s">
        <v>3</v>
      </c>
      <c r="E208" s="33"/>
      <c r="F208" s="16"/>
      <c r="G208" s="81" t="s">
        <v>4</v>
      </c>
      <c r="H208" s="81" t="s">
        <v>5</v>
      </c>
      <c r="I208" s="81" t="s">
        <v>6</v>
      </c>
      <c r="J208" s="81" t="s">
        <v>7</v>
      </c>
      <c r="K208" s="81" t="s">
        <v>8</v>
      </c>
      <c r="L208" s="81" t="s">
        <v>9</v>
      </c>
      <c r="M208" s="81" t="s">
        <v>10</v>
      </c>
    </row>
    <row r="209" spans="1:13" ht="12.75">
      <c r="A209" s="81"/>
      <c r="B209" s="16"/>
      <c r="C209" s="81"/>
      <c r="D209" s="81"/>
      <c r="E209" s="33"/>
      <c r="F209" s="16"/>
      <c r="G209" s="81"/>
      <c r="H209" s="81"/>
      <c r="I209" s="81"/>
      <c r="J209" s="81"/>
      <c r="K209" s="81"/>
      <c r="L209" s="81"/>
      <c r="M209" s="81"/>
    </row>
    <row r="210" spans="1:13" ht="13.5" thickBot="1">
      <c r="A210" s="82"/>
      <c r="B210" s="17"/>
      <c r="C210" s="82"/>
      <c r="D210" s="82"/>
      <c r="E210" s="34"/>
      <c r="F210" s="17"/>
      <c r="G210" s="82"/>
      <c r="H210" s="82"/>
      <c r="I210" s="82"/>
      <c r="J210" s="82"/>
      <c r="K210" s="82"/>
      <c r="L210" s="82"/>
      <c r="M210" s="82"/>
    </row>
  </sheetData>
  <sheetProtection/>
  <mergeCells count="25">
    <mergeCell ref="H208:H210"/>
    <mergeCell ref="I208:I210"/>
    <mergeCell ref="A208:A210"/>
    <mergeCell ref="C208:C210"/>
    <mergeCell ref="D208:D210"/>
    <mergeCell ref="G208:G210"/>
    <mergeCell ref="I22:I24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H5:J5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92:D204 D25:D33 D35:D52 D84:D85 D79:D82 D73:D77 D54:D71 D87:D90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P14" sqref="P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1.57421875" style="0" customWidth="1"/>
    <col min="14" max="141" width="10.7109375" style="0" customWidth="1"/>
  </cols>
  <sheetData>
    <row r="1" ht="16.5" thickBot="1">
      <c r="A1" s="44" t="s">
        <v>41</v>
      </c>
    </row>
    <row r="2" spans="1:11" ht="24" customHeight="1" thickBot="1">
      <c r="A2" t="s">
        <v>11</v>
      </c>
      <c r="B2" s="65" t="s">
        <v>55</v>
      </c>
      <c r="C2" s="14"/>
      <c r="D2" s="14"/>
      <c r="E2" s="14"/>
      <c r="F2" s="15"/>
      <c r="K2" s="12"/>
    </row>
    <row r="3" spans="4:11" ht="18.75" thickBot="1">
      <c r="D3" s="1"/>
      <c r="E3" s="1"/>
      <c r="F3" s="1"/>
      <c r="G3" s="1"/>
      <c r="H3" s="1"/>
      <c r="I3" s="43"/>
      <c r="J3" s="20" t="s">
        <v>13</v>
      </c>
      <c r="K3" s="83">
        <f>100*(1-(P$206/O$206))</f>
        <v>92.32529296557236</v>
      </c>
    </row>
    <row r="4" spans="1:12" ht="13.5" thickBot="1">
      <c r="A4" t="s">
        <v>0</v>
      </c>
      <c r="C4" s="13" t="s">
        <v>54</v>
      </c>
      <c r="D4" s="14"/>
      <c r="E4" s="14"/>
      <c r="F4" s="15"/>
      <c r="G4" s="72" t="s">
        <v>38</v>
      </c>
      <c r="H4" s="73"/>
      <c r="I4" s="73"/>
      <c r="J4" s="73"/>
      <c r="K4" s="73"/>
      <c r="L4" s="74"/>
    </row>
    <row r="5" spans="3:13" ht="13.5" thickBot="1">
      <c r="C5" s="28"/>
      <c r="D5" s="28"/>
      <c r="E5" s="28"/>
      <c r="F5" s="28"/>
      <c r="G5" s="28"/>
      <c r="H5" s="71" t="s">
        <v>45</v>
      </c>
      <c r="I5" s="71"/>
      <c r="J5" s="71"/>
      <c r="K5" s="50">
        <f>(J14/2.54)</f>
        <v>0.5482611919229816</v>
      </c>
      <c r="M5" s="12"/>
    </row>
    <row r="6" spans="1:13" ht="13.5" thickBot="1">
      <c r="A6" t="s">
        <v>24</v>
      </c>
      <c r="C6" s="28"/>
      <c r="D6" s="28"/>
      <c r="E6" s="28"/>
      <c r="F6" s="28"/>
      <c r="G6" s="28"/>
      <c r="J6" s="30" t="s">
        <v>29</v>
      </c>
      <c r="K6" s="50">
        <f>K5-C7</f>
        <v>-0.4517388080770184</v>
      </c>
      <c r="M6" s="12"/>
    </row>
    <row r="7" spans="2:13" ht="13.5" thickBot="1">
      <c r="B7" s="12" t="s">
        <v>25</v>
      </c>
      <c r="C7" s="47">
        <v>1</v>
      </c>
      <c r="D7" s="28"/>
      <c r="E7" s="28"/>
      <c r="F7" s="28"/>
      <c r="G7" s="28"/>
      <c r="J7" s="29" t="s">
        <v>27</v>
      </c>
      <c r="K7" s="70" t="s">
        <v>58</v>
      </c>
      <c r="M7" s="12"/>
    </row>
    <row r="8" spans="2:13" ht="13.5" thickBot="1">
      <c r="B8" s="12" t="s">
        <v>26</v>
      </c>
      <c r="C8" s="47"/>
      <c r="D8" s="28"/>
      <c r="E8" s="28"/>
      <c r="F8" s="28"/>
      <c r="G8" s="28"/>
      <c r="J8" s="29" t="s">
        <v>28</v>
      </c>
      <c r="K8" s="62" t="s">
        <v>57</v>
      </c>
      <c r="M8" s="12"/>
    </row>
    <row r="9" spans="2:13" ht="13.5" thickBot="1">
      <c r="B9" s="64" t="s">
        <v>44</v>
      </c>
      <c r="C9" s="47">
        <v>42</v>
      </c>
      <c r="D9" s="28"/>
      <c r="E9" s="28"/>
      <c r="F9" s="35"/>
      <c r="G9" s="28"/>
      <c r="H9" s="28"/>
      <c r="M9" s="12"/>
    </row>
    <row r="10" spans="2:13" ht="12.75">
      <c r="B10" s="37" t="s">
        <v>31</v>
      </c>
      <c r="C10" s="28"/>
      <c r="D10" s="28"/>
      <c r="E10" s="28"/>
      <c r="F10" s="35"/>
      <c r="G10" s="28"/>
      <c r="H10" s="28"/>
      <c r="M10" s="12"/>
    </row>
    <row r="11" spans="2:13" ht="12.75">
      <c r="B11" s="36" t="s">
        <v>32</v>
      </c>
      <c r="C11" s="28"/>
      <c r="D11" s="28"/>
      <c r="E11" s="28"/>
      <c r="F11" s="28"/>
      <c r="G11" s="28"/>
      <c r="H11" s="45">
        <v>34</v>
      </c>
      <c r="J11" s="36" t="s">
        <v>39</v>
      </c>
      <c r="K11" s="55">
        <f>(60/H12)</f>
        <v>0.9675197504523204</v>
      </c>
      <c r="M11" s="12"/>
    </row>
    <row r="12" spans="2:13" ht="12.75">
      <c r="B12" s="36" t="s">
        <v>33</v>
      </c>
      <c r="H12" s="46">
        <f>(H11/K5)</f>
        <v>62.014237923256545</v>
      </c>
      <c r="J12" s="36"/>
      <c r="K12" s="39"/>
      <c r="M12" s="12"/>
    </row>
    <row r="13" spans="3:17" ht="13.5" thickBot="1">
      <c r="C13" s="12"/>
      <c r="D13" s="28"/>
      <c r="E13" s="28"/>
      <c r="Q13" s="36"/>
    </row>
    <row r="14" spans="3:17" ht="13.5" thickBot="1">
      <c r="C14" s="12" t="s">
        <v>20</v>
      </c>
      <c r="D14" s="47">
        <v>1400</v>
      </c>
      <c r="E14" s="28"/>
      <c r="H14" s="24" t="s">
        <v>16</v>
      </c>
      <c r="J14" s="51">
        <f>(D206/COUNT(D25:D204))/$J$19</f>
        <v>1.3925834274843734</v>
      </c>
      <c r="Q14" s="36"/>
    </row>
    <row r="15" spans="3:10" ht="13.5" thickBot="1">
      <c r="C15" s="12" t="s">
        <v>21</v>
      </c>
      <c r="D15" s="47">
        <v>10</v>
      </c>
      <c r="E15" s="28"/>
      <c r="G15" s="60" t="s">
        <v>40</v>
      </c>
      <c r="H15" s="27"/>
      <c r="I15" s="3"/>
      <c r="J15" s="59">
        <f>SUM(L25:L205)</f>
        <v>0.9999999999999999</v>
      </c>
    </row>
    <row r="16" spans="3:11" ht="12.75">
      <c r="C16" s="12"/>
      <c r="D16" s="48"/>
      <c r="E16" s="28"/>
      <c r="H16" s="27" t="s">
        <v>34</v>
      </c>
      <c r="J16" s="61">
        <f>D206/COUNT(D25:D204)</f>
        <v>107.1969696969697</v>
      </c>
      <c r="K16" s="61"/>
    </row>
    <row r="17" spans="3:10" ht="12.75">
      <c r="C17" s="12"/>
      <c r="E17" s="28"/>
      <c r="H17" s="25" t="s">
        <v>17</v>
      </c>
      <c r="J17" s="53">
        <f>0.7*(D206/COUNT(D25:D204))</f>
        <v>75.03787878787878</v>
      </c>
    </row>
    <row r="18" spans="3:10" ht="12.75">
      <c r="C18" s="12"/>
      <c r="E18" s="1"/>
      <c r="H18" s="12" t="s">
        <v>23</v>
      </c>
      <c r="J18" s="52">
        <f>K$206</f>
        <v>36.87016666666666</v>
      </c>
    </row>
    <row r="19" spans="3:10" ht="13.5" thickBot="1">
      <c r="C19" s="12"/>
      <c r="D19" s="43"/>
      <c r="E19" s="1"/>
      <c r="H19" s="24" t="s">
        <v>19</v>
      </c>
      <c r="J19" s="51">
        <f>(((D20*1)/2)^2)*3.1416</f>
        <v>76.97705400000001</v>
      </c>
    </row>
    <row r="20" spans="3:10" ht="13.5" thickBot="1">
      <c r="C20" s="12" t="s">
        <v>22</v>
      </c>
      <c r="D20" s="47">
        <v>9.9</v>
      </c>
      <c r="E20" s="28"/>
      <c r="H20" s="12" t="s">
        <v>18</v>
      </c>
      <c r="J20" s="54">
        <f>J19/6.5416</f>
        <v>11.767312889812892</v>
      </c>
    </row>
    <row r="21" ht="12.75">
      <c r="E21" s="1"/>
    </row>
    <row r="22" spans="1:14" ht="12.75" customHeight="1">
      <c r="A22" s="77" t="s">
        <v>1</v>
      </c>
      <c r="B22" s="79"/>
      <c r="C22" s="77" t="s">
        <v>2</v>
      </c>
      <c r="D22" s="77" t="s">
        <v>3</v>
      </c>
      <c r="E22" s="32" t="s">
        <v>35</v>
      </c>
      <c r="F22" s="79" t="s">
        <v>30</v>
      </c>
      <c r="G22" s="78" t="s">
        <v>43</v>
      </c>
      <c r="H22" s="77" t="s">
        <v>37</v>
      </c>
      <c r="I22" s="77" t="s">
        <v>6</v>
      </c>
      <c r="J22" s="77" t="s">
        <v>7</v>
      </c>
      <c r="K22" s="77" t="s">
        <v>8</v>
      </c>
      <c r="L22" s="77" t="s">
        <v>9</v>
      </c>
      <c r="M22" s="77" t="s">
        <v>15</v>
      </c>
      <c r="N22" s="75"/>
    </row>
    <row r="23" spans="1:14" ht="25.5">
      <c r="A23" s="77"/>
      <c r="B23" s="79"/>
      <c r="C23" s="77"/>
      <c r="D23" s="77"/>
      <c r="E23" s="32" t="s">
        <v>36</v>
      </c>
      <c r="F23" s="79"/>
      <c r="G23" s="77"/>
      <c r="H23" s="77"/>
      <c r="I23" s="77"/>
      <c r="J23" s="77"/>
      <c r="K23" s="77"/>
      <c r="L23" s="77"/>
      <c r="M23" s="77"/>
      <c r="N23" s="75"/>
    </row>
    <row r="24" spans="1:25" ht="13.5" thickBot="1">
      <c r="A24" s="76"/>
      <c r="B24" s="80"/>
      <c r="C24" s="76"/>
      <c r="D24" s="76"/>
      <c r="E24" s="31"/>
      <c r="F24" s="80"/>
      <c r="G24" s="76"/>
      <c r="H24" s="76"/>
      <c r="I24" s="76"/>
      <c r="J24" s="76"/>
      <c r="K24" s="76"/>
      <c r="L24" s="76"/>
      <c r="M24" s="76"/>
      <c r="N24" s="76"/>
      <c r="O24" s="8" t="s">
        <v>12</v>
      </c>
      <c r="P24" s="63" t="s">
        <v>42</v>
      </c>
      <c r="Q24" s="8"/>
      <c r="R24" s="8"/>
      <c r="S24" s="8"/>
      <c r="T24" s="8"/>
      <c r="U24" s="8"/>
      <c r="V24" s="8"/>
      <c r="W24" s="8"/>
      <c r="X24" s="8"/>
      <c r="Y24" s="8"/>
    </row>
    <row r="25" spans="1:25" s="8" customFormat="1" ht="13.5" thickBot="1">
      <c r="A25" s="3">
        <v>1</v>
      </c>
      <c r="B25" s="3"/>
      <c r="C25" s="9">
        <v>10</v>
      </c>
      <c r="D25" s="41"/>
      <c r="E25" s="40">
        <f aca="true" t="shared" si="0" ref="E25:E88">IF(AND(D25="",C25&lt;&gt;""),$J$16,0)</f>
        <v>107.1969696969697</v>
      </c>
      <c r="F25" s="3"/>
      <c r="G25" s="4">
        <f>(D25+E25)/$J$19</f>
        <v>1.3925834274843734</v>
      </c>
      <c r="H25" s="4">
        <f aca="true" t="shared" si="1" ref="H25:H88">G25/2.54</f>
        <v>0.5482611919229816</v>
      </c>
      <c r="I25" s="5">
        <f aca="true" t="shared" si="2" ref="I25:I88">(G25/$J$14)</f>
        <v>1</v>
      </c>
      <c r="J25" s="56">
        <f aca="true" t="shared" si="3" ref="J25:J88">IF(C25&gt;0,I25-1,0)</f>
        <v>0</v>
      </c>
      <c r="K25" s="7">
        <f>(((C25+(D15/2))^2)*3.1416)/43560</f>
        <v>0.01622727272727273</v>
      </c>
      <c r="L25" s="5">
        <f>(K25/K$206)</f>
        <v>0.0004401193212382025</v>
      </c>
      <c r="M25" s="6">
        <f aca="true" t="shared" si="4" ref="M25:M88">L25*I25</f>
        <v>0.0004401193212382025</v>
      </c>
      <c r="N25" s="2"/>
      <c r="O25">
        <f>(D25+E25)*C25</f>
        <v>1071.969696969697</v>
      </c>
      <c r="P25">
        <f>C25*ABS((D25+E25)-O$207)</f>
        <v>30.193661971830892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89">A25+1</f>
        <v>2</v>
      </c>
      <c r="B26" s="3"/>
      <c r="C26" s="9">
        <v>20</v>
      </c>
      <c r="D26" s="41"/>
      <c r="E26" s="40">
        <f t="shared" si="0"/>
        <v>107.1969696969697</v>
      </c>
      <c r="F26" s="3"/>
      <c r="G26" s="4">
        <f>(D26+E26)/$J$19</f>
        <v>1.3925834274843734</v>
      </c>
      <c r="H26" s="4">
        <f t="shared" si="1"/>
        <v>0.5482611919229816</v>
      </c>
      <c r="I26" s="5">
        <f t="shared" si="2"/>
        <v>1</v>
      </c>
      <c r="J26" s="56">
        <f t="shared" si="3"/>
        <v>0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0.0007824343488679153</v>
      </c>
      <c r="M26" s="6">
        <f t="shared" si="4"/>
        <v>0.0007824343488679153</v>
      </c>
      <c r="O26">
        <f aca="true" t="shared" si="7" ref="O26:O89">(D26+E26)*C26</f>
        <v>2143.939393939394</v>
      </c>
      <c r="P26">
        <f aca="true" t="shared" si="8" ref="P26:P89">C26*ABS((D26+E26)-O$207)</f>
        <v>60.387323943661784</v>
      </c>
    </row>
    <row r="27" spans="1:16" ht="13.5" thickBot="1">
      <c r="A27" s="3">
        <f t="shared" si="5"/>
        <v>3</v>
      </c>
      <c r="B27" s="3"/>
      <c r="C27" s="9">
        <v>30</v>
      </c>
      <c r="D27" s="41"/>
      <c r="E27" s="40">
        <f t="shared" si="0"/>
        <v>107.1969696969697</v>
      </c>
      <c r="F27" s="3"/>
      <c r="G27" s="4">
        <f aca="true" t="shared" si="9" ref="G27:G90">(D27+E27)/$J$19</f>
        <v>1.3925834274843734</v>
      </c>
      <c r="H27" s="4">
        <f t="shared" si="1"/>
        <v>0.5482611919229816</v>
      </c>
      <c r="I27" s="5">
        <f t="shared" si="2"/>
        <v>1</v>
      </c>
      <c r="J27" s="56">
        <f t="shared" si="3"/>
        <v>0</v>
      </c>
      <c r="K27" s="7">
        <f aca="true" t="shared" si="10" ref="K27:K90">IF(C27&gt;0,(((C27+(D$15/2))^2*3.1416)/43560)-(((C26+(D$15/2))^2*3.1416)/43560),0)</f>
        <v>0.04327272727272727</v>
      </c>
      <c r="L27" s="5">
        <f t="shared" si="6"/>
        <v>0.001173651523301873</v>
      </c>
      <c r="M27" s="6">
        <f t="shared" si="4"/>
        <v>0.001173651523301873</v>
      </c>
      <c r="O27">
        <f t="shared" si="7"/>
        <v>3215.909090909091</v>
      </c>
      <c r="P27">
        <f t="shared" si="8"/>
        <v>90.58098591549268</v>
      </c>
    </row>
    <row r="28" spans="1:16" ht="13.5" thickBot="1">
      <c r="A28" s="3">
        <f t="shared" si="5"/>
        <v>4</v>
      </c>
      <c r="B28" s="3"/>
      <c r="C28" s="9">
        <v>40</v>
      </c>
      <c r="D28" s="41"/>
      <c r="E28" s="40">
        <f t="shared" si="0"/>
        <v>107.1969696969697</v>
      </c>
      <c r="F28" s="3"/>
      <c r="G28" s="4">
        <f t="shared" si="9"/>
        <v>1.3925834274843734</v>
      </c>
      <c r="H28" s="4">
        <f t="shared" si="1"/>
        <v>0.5482611919229816</v>
      </c>
      <c r="I28" s="5">
        <f t="shared" si="2"/>
        <v>1</v>
      </c>
      <c r="J28" s="56">
        <f t="shared" si="3"/>
        <v>0</v>
      </c>
      <c r="K28" s="7">
        <f t="shared" si="10"/>
        <v>0.05769696969696969</v>
      </c>
      <c r="L28" s="5">
        <f t="shared" si="6"/>
        <v>0.0015648686977358306</v>
      </c>
      <c r="M28" s="6">
        <f t="shared" si="4"/>
        <v>0.0015648686977358306</v>
      </c>
      <c r="O28">
        <f t="shared" si="7"/>
        <v>4287.878787878788</v>
      </c>
      <c r="P28">
        <f t="shared" si="8"/>
        <v>120.77464788732357</v>
      </c>
    </row>
    <row r="29" spans="1:16" ht="13.5" thickBot="1">
      <c r="A29" s="3">
        <f t="shared" si="5"/>
        <v>5</v>
      </c>
      <c r="B29" s="3"/>
      <c r="C29" s="9">
        <v>50</v>
      </c>
      <c r="D29" s="41"/>
      <c r="E29" s="40">
        <f t="shared" si="0"/>
        <v>107.1969696969697</v>
      </c>
      <c r="F29" s="3"/>
      <c r="G29" s="4">
        <f t="shared" si="9"/>
        <v>1.3925834274843734</v>
      </c>
      <c r="H29" s="4">
        <f t="shared" si="1"/>
        <v>0.5482611919229816</v>
      </c>
      <c r="I29" s="5">
        <f t="shared" si="2"/>
        <v>1</v>
      </c>
      <c r="J29" s="56">
        <f t="shared" si="3"/>
        <v>0</v>
      </c>
      <c r="K29" s="7">
        <f t="shared" si="10"/>
        <v>0.07212121212121214</v>
      </c>
      <c r="L29" s="5">
        <f t="shared" si="6"/>
        <v>0.001956085872169789</v>
      </c>
      <c r="M29" s="6">
        <f t="shared" si="4"/>
        <v>0.001956085872169789</v>
      </c>
      <c r="O29">
        <f t="shared" si="7"/>
        <v>5359.848484848485</v>
      </c>
      <c r="P29">
        <f t="shared" si="8"/>
        <v>150.96830985915446</v>
      </c>
    </row>
    <row r="30" spans="1:16" ht="13.5" thickBot="1">
      <c r="A30" s="3">
        <f t="shared" si="5"/>
        <v>6</v>
      </c>
      <c r="B30" s="3"/>
      <c r="C30" s="9">
        <v>60</v>
      </c>
      <c r="D30" s="41">
        <v>80</v>
      </c>
      <c r="E30" s="40">
        <f t="shared" si="0"/>
        <v>0</v>
      </c>
      <c r="F30" s="3"/>
      <c r="G30" s="4">
        <f t="shared" si="9"/>
        <v>1.0392707416420481</v>
      </c>
      <c r="H30" s="4">
        <f t="shared" si="1"/>
        <v>0.409161709307893</v>
      </c>
      <c r="I30" s="5">
        <f t="shared" si="2"/>
        <v>0.7462897526501766</v>
      </c>
      <c r="J30" s="56">
        <f t="shared" si="3"/>
        <v>-0.2537102473498234</v>
      </c>
      <c r="K30" s="7">
        <f t="shared" si="10"/>
        <v>0.08654545454545454</v>
      </c>
      <c r="L30" s="5">
        <f t="shared" si="6"/>
        <v>0.002347303046603746</v>
      </c>
      <c r="M30" s="6">
        <f t="shared" si="4"/>
        <v>0.0017517682100449154</v>
      </c>
      <c r="O30">
        <f t="shared" si="7"/>
        <v>4800</v>
      </c>
      <c r="P30">
        <f t="shared" si="8"/>
        <v>1812.9801536491675</v>
      </c>
    </row>
    <row r="31" spans="1:16" ht="13.5" thickBot="1">
      <c r="A31" s="3">
        <f t="shared" si="5"/>
        <v>7</v>
      </c>
      <c r="B31" s="3"/>
      <c r="C31" s="9">
        <v>70</v>
      </c>
      <c r="D31" s="41">
        <v>70</v>
      </c>
      <c r="E31" s="40">
        <f t="shared" si="0"/>
        <v>0</v>
      </c>
      <c r="F31" s="3"/>
      <c r="G31" s="4">
        <f t="shared" si="9"/>
        <v>0.9093618989367921</v>
      </c>
      <c r="H31" s="4">
        <f t="shared" si="1"/>
        <v>0.35801649564440635</v>
      </c>
      <c r="I31" s="5">
        <f t="shared" si="2"/>
        <v>0.6530035335689045</v>
      </c>
      <c r="J31" s="56">
        <f t="shared" si="3"/>
        <v>-0.3469964664310955</v>
      </c>
      <c r="K31" s="7">
        <f t="shared" si="10"/>
        <v>0.10096969696969699</v>
      </c>
      <c r="L31" s="5">
        <f t="shared" si="6"/>
        <v>0.002738520221037704</v>
      </c>
      <c r="M31" s="6">
        <f t="shared" si="4"/>
        <v>0.0017882633810875183</v>
      </c>
      <c r="O31">
        <f t="shared" si="7"/>
        <v>4900</v>
      </c>
      <c r="P31">
        <f t="shared" si="8"/>
        <v>2815.1435125906955</v>
      </c>
    </row>
    <row r="32" spans="1:16" ht="13.5" thickBot="1">
      <c r="A32" s="3">
        <f t="shared" si="5"/>
        <v>8</v>
      </c>
      <c r="B32" s="3"/>
      <c r="C32" s="9">
        <v>80</v>
      </c>
      <c r="D32" s="41">
        <v>80</v>
      </c>
      <c r="E32" s="40">
        <f t="shared" si="0"/>
        <v>0</v>
      </c>
      <c r="F32" s="3"/>
      <c r="G32" s="4">
        <f t="shared" si="9"/>
        <v>1.0392707416420481</v>
      </c>
      <c r="H32" s="4">
        <f t="shared" si="1"/>
        <v>0.409161709307893</v>
      </c>
      <c r="I32" s="5">
        <f t="shared" si="2"/>
        <v>0.7462897526501766</v>
      </c>
      <c r="J32" s="56">
        <f t="shared" si="3"/>
        <v>-0.2537102473498234</v>
      </c>
      <c r="K32" s="7">
        <f t="shared" si="10"/>
        <v>0.11539393939393944</v>
      </c>
      <c r="L32" s="5">
        <f t="shared" si="6"/>
        <v>0.003129737395471663</v>
      </c>
      <c r="M32" s="6">
        <f t="shared" si="4"/>
        <v>0.0023356909467265553</v>
      </c>
      <c r="O32">
        <f t="shared" si="7"/>
        <v>6400</v>
      </c>
      <c r="P32">
        <f t="shared" si="8"/>
        <v>2417.3068715322233</v>
      </c>
    </row>
    <row r="33" spans="1:16" ht="13.5" thickBot="1">
      <c r="A33" s="3">
        <f t="shared" si="5"/>
        <v>9</v>
      </c>
      <c r="B33" s="3"/>
      <c r="C33" s="9">
        <v>90</v>
      </c>
      <c r="D33" s="41">
        <v>100</v>
      </c>
      <c r="E33" s="40">
        <f t="shared" si="0"/>
        <v>0</v>
      </c>
      <c r="F33" s="3"/>
      <c r="G33" s="4">
        <f t="shared" si="9"/>
        <v>1.2990884270525602</v>
      </c>
      <c r="H33" s="4">
        <f t="shared" si="1"/>
        <v>0.5114521366348662</v>
      </c>
      <c r="I33" s="5">
        <f t="shared" si="2"/>
        <v>0.9328621908127208</v>
      </c>
      <c r="J33" s="56">
        <f t="shared" si="3"/>
        <v>-0.06713780918727918</v>
      </c>
      <c r="K33" s="7">
        <f t="shared" si="10"/>
        <v>0.12981818181818172</v>
      </c>
      <c r="L33" s="5">
        <f t="shared" si="6"/>
        <v>0.003520954569905617</v>
      </c>
      <c r="M33" s="6">
        <f t="shared" si="4"/>
        <v>0.003284565393834215</v>
      </c>
      <c r="O33">
        <f t="shared" si="7"/>
        <v>9000</v>
      </c>
      <c r="P33">
        <f t="shared" si="8"/>
        <v>919.4702304737513</v>
      </c>
    </row>
    <row r="34" spans="1:16" ht="13.5" thickBot="1">
      <c r="A34" s="3">
        <f t="shared" si="5"/>
        <v>10</v>
      </c>
      <c r="B34" s="3"/>
      <c r="C34" s="9">
        <v>100</v>
      </c>
      <c r="D34" s="66">
        <v>80</v>
      </c>
      <c r="E34" s="40">
        <f t="shared" si="0"/>
        <v>0</v>
      </c>
      <c r="F34" s="3"/>
      <c r="G34" s="4">
        <f t="shared" si="9"/>
        <v>1.0392707416420481</v>
      </c>
      <c r="H34" s="4">
        <f t="shared" si="1"/>
        <v>0.409161709307893</v>
      </c>
      <c r="I34" s="5">
        <f t="shared" si="2"/>
        <v>0.7462897526501766</v>
      </c>
      <c r="J34" s="56">
        <f t="shared" si="3"/>
        <v>-0.2537102473498234</v>
      </c>
      <c r="K34" s="7">
        <f t="shared" si="10"/>
        <v>0.14424242424242428</v>
      </c>
      <c r="L34" s="5">
        <f t="shared" si="6"/>
        <v>0.003912171744339578</v>
      </c>
      <c r="M34" s="6">
        <f t="shared" si="4"/>
        <v>0.0029196136834081935</v>
      </c>
      <c r="O34">
        <f t="shared" si="7"/>
        <v>8000</v>
      </c>
      <c r="P34">
        <f t="shared" si="8"/>
        <v>3021.633589415279</v>
      </c>
    </row>
    <row r="35" spans="1:16" ht="13.5" thickBot="1">
      <c r="A35" s="3">
        <f t="shared" si="5"/>
        <v>11</v>
      </c>
      <c r="B35" s="3"/>
      <c r="C35" s="9">
        <v>110</v>
      </c>
      <c r="D35" s="41">
        <v>95</v>
      </c>
      <c r="E35" s="40">
        <f t="shared" si="0"/>
        <v>0</v>
      </c>
      <c r="F35" s="3"/>
      <c r="G35" s="4">
        <f t="shared" si="9"/>
        <v>1.2341340056999321</v>
      </c>
      <c r="H35" s="4">
        <f t="shared" si="1"/>
        <v>0.4858795298031229</v>
      </c>
      <c r="I35" s="5">
        <f t="shared" si="2"/>
        <v>0.8862190812720847</v>
      </c>
      <c r="J35" s="56">
        <f t="shared" si="3"/>
        <v>-0.11378091872791529</v>
      </c>
      <c r="K35" s="7">
        <f t="shared" si="10"/>
        <v>0.15866666666666662</v>
      </c>
      <c r="L35" s="5">
        <f t="shared" si="6"/>
        <v>0.004303388918773534</v>
      </c>
      <c r="M35" s="6">
        <f t="shared" si="4"/>
        <v>0.003813745373951951</v>
      </c>
      <c r="O35">
        <f t="shared" si="7"/>
        <v>10450</v>
      </c>
      <c r="P35">
        <f t="shared" si="8"/>
        <v>1673.7969483568072</v>
      </c>
    </row>
    <row r="36" spans="1:16" ht="13.5" thickBot="1">
      <c r="A36" s="3">
        <f t="shared" si="5"/>
        <v>12</v>
      </c>
      <c r="B36" s="3"/>
      <c r="C36" s="9">
        <v>120</v>
      </c>
      <c r="D36" s="41">
        <v>100</v>
      </c>
      <c r="E36" s="40">
        <f t="shared" si="0"/>
        <v>0</v>
      </c>
      <c r="F36" s="3"/>
      <c r="G36" s="4">
        <f t="shared" si="9"/>
        <v>1.2990884270525602</v>
      </c>
      <c r="H36" s="4">
        <f t="shared" si="1"/>
        <v>0.5114521366348662</v>
      </c>
      <c r="I36" s="5">
        <f t="shared" si="2"/>
        <v>0.9328621908127208</v>
      </c>
      <c r="J36" s="56">
        <f t="shared" si="3"/>
        <v>-0.06713780918727918</v>
      </c>
      <c r="K36" s="7">
        <f t="shared" si="10"/>
        <v>0.17309090909090918</v>
      </c>
      <c r="L36" s="5">
        <f t="shared" si="6"/>
        <v>0.004694606093207495</v>
      </c>
      <c r="M36" s="6">
        <f t="shared" si="4"/>
        <v>0.004379420525112292</v>
      </c>
      <c r="O36">
        <f t="shared" si="7"/>
        <v>12000</v>
      </c>
      <c r="P36">
        <f t="shared" si="8"/>
        <v>1225.960307298335</v>
      </c>
    </row>
    <row r="37" spans="1:16" ht="13.5" thickBot="1">
      <c r="A37" s="3">
        <f t="shared" si="5"/>
        <v>13</v>
      </c>
      <c r="B37" s="3"/>
      <c r="C37" s="9">
        <v>130</v>
      </c>
      <c r="D37" s="41">
        <v>80</v>
      </c>
      <c r="E37" s="40">
        <f t="shared" si="0"/>
        <v>0</v>
      </c>
      <c r="F37" s="3"/>
      <c r="G37" s="4">
        <f t="shared" si="9"/>
        <v>1.0392707416420481</v>
      </c>
      <c r="H37" s="4">
        <f t="shared" si="1"/>
        <v>0.409161709307893</v>
      </c>
      <c r="I37" s="5">
        <f t="shared" si="2"/>
        <v>0.7462897526501766</v>
      </c>
      <c r="J37" s="56">
        <f t="shared" si="3"/>
        <v>-0.2537102473498234</v>
      </c>
      <c r="K37" s="7">
        <f t="shared" si="10"/>
        <v>0.1875151515151514</v>
      </c>
      <c r="L37" s="5">
        <f t="shared" si="6"/>
        <v>0.005085823267641447</v>
      </c>
      <c r="M37" s="6">
        <f t="shared" si="4"/>
        <v>0.0037954977884306486</v>
      </c>
      <c r="O37">
        <f t="shared" si="7"/>
        <v>10400</v>
      </c>
      <c r="P37">
        <f t="shared" si="8"/>
        <v>3928.123666239863</v>
      </c>
    </row>
    <row r="38" spans="1:16" ht="13.5" thickBot="1">
      <c r="A38" s="3">
        <f t="shared" si="5"/>
        <v>14</v>
      </c>
      <c r="B38" s="3"/>
      <c r="C38" s="9">
        <v>140</v>
      </c>
      <c r="D38" s="41">
        <v>100</v>
      </c>
      <c r="E38" s="40">
        <f t="shared" si="0"/>
        <v>0</v>
      </c>
      <c r="F38" s="3"/>
      <c r="G38" s="4">
        <f t="shared" si="9"/>
        <v>1.2990884270525602</v>
      </c>
      <c r="H38" s="4">
        <f t="shared" si="1"/>
        <v>0.5114521366348662</v>
      </c>
      <c r="I38" s="5">
        <f t="shared" si="2"/>
        <v>0.9328621908127208</v>
      </c>
      <c r="J38" s="56">
        <f t="shared" si="3"/>
        <v>-0.06713780918727918</v>
      </c>
      <c r="K38" s="7">
        <f t="shared" si="10"/>
        <v>0.20193939393939409</v>
      </c>
      <c r="L38" s="5">
        <f t="shared" si="6"/>
        <v>0.005477040442075412</v>
      </c>
      <c r="M38" s="6">
        <f t="shared" si="4"/>
        <v>0.005109323945964341</v>
      </c>
      <c r="O38">
        <f t="shared" si="7"/>
        <v>14000</v>
      </c>
      <c r="P38">
        <f t="shared" si="8"/>
        <v>1430.2870251813908</v>
      </c>
    </row>
    <row r="39" spans="1:16" ht="13.5" thickBot="1">
      <c r="A39" s="3">
        <f t="shared" si="5"/>
        <v>15</v>
      </c>
      <c r="B39" s="3"/>
      <c r="C39" s="9">
        <v>150</v>
      </c>
      <c r="D39" s="9">
        <v>105</v>
      </c>
      <c r="E39" s="40">
        <f t="shared" si="0"/>
        <v>0</v>
      </c>
      <c r="G39" s="4">
        <f t="shared" si="9"/>
        <v>1.3640428484051883</v>
      </c>
      <c r="H39" s="4">
        <f t="shared" si="1"/>
        <v>0.5370247434666096</v>
      </c>
      <c r="I39" s="5">
        <f t="shared" si="2"/>
        <v>0.9795053003533569</v>
      </c>
      <c r="J39" s="56">
        <f t="shared" si="3"/>
        <v>-0.020494699646643078</v>
      </c>
      <c r="K39" s="7">
        <f t="shared" si="10"/>
        <v>0.2163636363636363</v>
      </c>
      <c r="L39" s="5">
        <f t="shared" si="6"/>
        <v>0.005868257616509364</v>
      </c>
      <c r="M39" s="6">
        <f t="shared" si="4"/>
        <v>0.00574798943920988</v>
      </c>
      <c r="O39">
        <f t="shared" si="7"/>
        <v>15750</v>
      </c>
      <c r="P39">
        <f t="shared" si="8"/>
        <v>782.4503841229188</v>
      </c>
    </row>
    <row r="40" spans="1:16" ht="13.5" thickBot="1">
      <c r="A40" s="3">
        <f t="shared" si="5"/>
        <v>16</v>
      </c>
      <c r="B40" s="3"/>
      <c r="C40" s="9">
        <v>160</v>
      </c>
      <c r="D40" s="9">
        <v>115</v>
      </c>
      <c r="E40" s="40">
        <f t="shared" si="0"/>
        <v>0</v>
      </c>
      <c r="G40" s="4">
        <f t="shared" si="9"/>
        <v>1.4939516911104442</v>
      </c>
      <c r="H40" s="4">
        <f t="shared" si="1"/>
        <v>0.5881699571300961</v>
      </c>
      <c r="I40" s="5">
        <f t="shared" si="2"/>
        <v>1.072791519434629</v>
      </c>
      <c r="J40" s="56">
        <f t="shared" si="3"/>
        <v>0.07279151943462892</v>
      </c>
      <c r="K40" s="7">
        <f t="shared" si="10"/>
        <v>0.23078787878787876</v>
      </c>
      <c r="L40" s="5">
        <f t="shared" si="6"/>
        <v>0.006259474790943322</v>
      </c>
      <c r="M40" s="6">
        <f t="shared" si="4"/>
        <v>0.0067151114718388425</v>
      </c>
      <c r="O40">
        <f t="shared" si="7"/>
        <v>18400</v>
      </c>
      <c r="P40">
        <f t="shared" si="8"/>
        <v>765.3862569355533</v>
      </c>
    </row>
    <row r="41" spans="1:16" ht="13.5" thickBot="1">
      <c r="A41" s="3">
        <f t="shared" si="5"/>
        <v>17</v>
      </c>
      <c r="B41" s="3"/>
      <c r="C41" s="9">
        <v>170</v>
      </c>
      <c r="D41" s="9">
        <v>100</v>
      </c>
      <c r="E41" s="40">
        <f t="shared" si="0"/>
        <v>0</v>
      </c>
      <c r="F41" s="3"/>
      <c r="G41" s="4">
        <f t="shared" si="9"/>
        <v>1.2990884270525602</v>
      </c>
      <c r="H41" s="4">
        <f t="shared" si="1"/>
        <v>0.5114521366348662</v>
      </c>
      <c r="I41" s="5">
        <f t="shared" si="2"/>
        <v>0.9328621908127208</v>
      </c>
      <c r="J41" s="56">
        <f t="shared" si="3"/>
        <v>-0.06713780918727918</v>
      </c>
      <c r="K41" s="7">
        <f t="shared" si="10"/>
        <v>0.245212121212121</v>
      </c>
      <c r="L41" s="5">
        <f t="shared" si="6"/>
        <v>0.006650691965377275</v>
      </c>
      <c r="M41" s="6">
        <f t="shared" si="4"/>
        <v>0.006204179077242405</v>
      </c>
      <c r="O41">
        <f t="shared" si="7"/>
        <v>17000</v>
      </c>
      <c r="P41">
        <f t="shared" si="8"/>
        <v>1736.7771020059745</v>
      </c>
    </row>
    <row r="42" spans="1:16" ht="13.5" thickBot="1">
      <c r="A42" s="3">
        <f t="shared" si="5"/>
        <v>18</v>
      </c>
      <c r="B42" s="3"/>
      <c r="C42" s="9">
        <v>180</v>
      </c>
      <c r="D42" s="9">
        <v>105</v>
      </c>
      <c r="E42" s="40">
        <f t="shared" si="0"/>
        <v>0</v>
      </c>
      <c r="F42" s="3"/>
      <c r="G42" s="4">
        <f t="shared" si="9"/>
        <v>1.3640428484051883</v>
      </c>
      <c r="H42" s="4">
        <f t="shared" si="1"/>
        <v>0.5370247434666096</v>
      </c>
      <c r="I42" s="5">
        <f t="shared" si="2"/>
        <v>0.9795053003533569</v>
      </c>
      <c r="J42" s="56">
        <f t="shared" si="3"/>
        <v>-0.020494699646643078</v>
      </c>
      <c r="K42" s="7">
        <f t="shared" si="10"/>
        <v>0.25963636363636367</v>
      </c>
      <c r="L42" s="5">
        <f t="shared" si="6"/>
        <v>0.00704190913981124</v>
      </c>
      <c r="M42" s="6">
        <f t="shared" si="4"/>
        <v>0.006897587327051858</v>
      </c>
      <c r="O42">
        <f t="shared" si="7"/>
        <v>18900</v>
      </c>
      <c r="P42">
        <f t="shared" si="8"/>
        <v>938.9404609475025</v>
      </c>
    </row>
    <row r="43" spans="1:16" ht="13.5" thickBot="1">
      <c r="A43" s="3">
        <f t="shared" si="5"/>
        <v>19</v>
      </c>
      <c r="B43" s="3"/>
      <c r="C43" s="9">
        <v>190</v>
      </c>
      <c r="D43" s="67">
        <v>110</v>
      </c>
      <c r="E43" s="40">
        <f t="shared" si="0"/>
        <v>0</v>
      </c>
      <c r="G43" s="4">
        <f t="shared" si="9"/>
        <v>1.4289972697578162</v>
      </c>
      <c r="H43" s="4">
        <f t="shared" si="1"/>
        <v>0.5625973502983528</v>
      </c>
      <c r="I43" s="5">
        <f t="shared" si="2"/>
        <v>1.0261484098939928</v>
      </c>
      <c r="J43" s="56">
        <f t="shared" si="3"/>
        <v>0.026148409893992808</v>
      </c>
      <c r="K43" s="7">
        <f t="shared" si="10"/>
        <v>0.2740606060606061</v>
      </c>
      <c r="L43" s="5">
        <f t="shared" si="6"/>
        <v>0.0074331263142451975</v>
      </c>
      <c r="M43" s="6">
        <f t="shared" si="4"/>
        <v>0.007627490747903905</v>
      </c>
      <c r="O43">
        <f t="shared" si="7"/>
        <v>20900</v>
      </c>
      <c r="P43">
        <f t="shared" si="8"/>
        <v>41.10381988903043</v>
      </c>
    </row>
    <row r="44" spans="1:16" ht="13.5" thickBot="1">
      <c r="A44" s="3">
        <f t="shared" si="5"/>
        <v>20</v>
      </c>
      <c r="B44" s="3"/>
      <c r="C44" s="9">
        <v>200</v>
      </c>
      <c r="D44" s="10">
        <v>95</v>
      </c>
      <c r="E44" s="40">
        <f t="shared" si="0"/>
        <v>0</v>
      </c>
      <c r="F44" s="3"/>
      <c r="G44" s="4">
        <f t="shared" si="9"/>
        <v>1.2341340056999321</v>
      </c>
      <c r="H44" s="4">
        <f t="shared" si="1"/>
        <v>0.4858795298031229</v>
      </c>
      <c r="I44" s="5">
        <f t="shared" si="2"/>
        <v>0.8862190812720847</v>
      </c>
      <c r="J44" s="56">
        <f t="shared" si="3"/>
        <v>-0.11378091872791529</v>
      </c>
      <c r="K44" s="7">
        <f t="shared" si="10"/>
        <v>0.28848484848484857</v>
      </c>
      <c r="L44" s="5">
        <f t="shared" si="6"/>
        <v>0.007824343488679155</v>
      </c>
      <c r="M44" s="6">
        <f t="shared" si="4"/>
        <v>0.006934082498094459</v>
      </c>
      <c r="O44">
        <f t="shared" si="7"/>
        <v>19000</v>
      </c>
      <c r="P44">
        <f t="shared" si="8"/>
        <v>3043.2671788305584</v>
      </c>
    </row>
    <row r="45" spans="1:16" ht="13.5" thickBot="1">
      <c r="A45" s="3">
        <f t="shared" si="5"/>
        <v>21</v>
      </c>
      <c r="B45" s="3"/>
      <c r="C45" s="9">
        <v>210</v>
      </c>
      <c r="D45" s="10">
        <v>130</v>
      </c>
      <c r="E45" s="40">
        <f t="shared" si="0"/>
        <v>0</v>
      </c>
      <c r="F45" s="3" t="s">
        <v>47</v>
      </c>
      <c r="G45" s="4">
        <f t="shared" si="9"/>
        <v>1.6888149551683282</v>
      </c>
      <c r="H45" s="4">
        <f t="shared" si="1"/>
        <v>0.664887777625326</v>
      </c>
      <c r="I45" s="5">
        <f t="shared" si="2"/>
        <v>1.212720848056537</v>
      </c>
      <c r="J45" s="56">
        <f t="shared" si="3"/>
        <v>0.21272084805653702</v>
      </c>
      <c r="K45" s="7">
        <f t="shared" si="10"/>
        <v>0.3029090909090906</v>
      </c>
      <c r="L45" s="5">
        <f t="shared" si="6"/>
        <v>0.008215560663113103</v>
      </c>
      <c r="M45" s="6">
        <f t="shared" si="4"/>
        <v>0.009963181694630448</v>
      </c>
      <c r="O45">
        <f t="shared" si="7"/>
        <v>27300</v>
      </c>
      <c r="P45">
        <f t="shared" si="8"/>
        <v>4154.569462227913</v>
      </c>
    </row>
    <row r="46" spans="1:16" ht="13.5" thickBot="1">
      <c r="A46" s="3">
        <f t="shared" si="5"/>
        <v>22</v>
      </c>
      <c r="B46" s="3"/>
      <c r="C46" s="9">
        <v>220</v>
      </c>
      <c r="D46" s="10">
        <v>105</v>
      </c>
      <c r="E46" s="40">
        <f t="shared" si="0"/>
        <v>0</v>
      </c>
      <c r="F46" s="3"/>
      <c r="G46" s="4">
        <f t="shared" si="9"/>
        <v>1.3640428484051883</v>
      </c>
      <c r="H46" s="4">
        <f t="shared" si="1"/>
        <v>0.5370247434666096</v>
      </c>
      <c r="I46" s="5">
        <f t="shared" si="2"/>
        <v>0.9795053003533569</v>
      </c>
      <c r="J46" s="56">
        <f t="shared" si="3"/>
        <v>-0.020494699646643078</v>
      </c>
      <c r="K46" s="7">
        <f t="shared" si="10"/>
        <v>0.3173333333333339</v>
      </c>
      <c r="L46" s="5">
        <f t="shared" si="6"/>
        <v>0.008606777837547085</v>
      </c>
      <c r="M46" s="6">
        <f t="shared" si="4"/>
        <v>0.008430384510841174</v>
      </c>
      <c r="O46">
        <f t="shared" si="7"/>
        <v>23100</v>
      </c>
      <c r="P46">
        <f t="shared" si="8"/>
        <v>1147.5938967136142</v>
      </c>
    </row>
    <row r="47" spans="1:16" ht="13.5" thickBot="1">
      <c r="A47" s="3">
        <f t="shared" si="5"/>
        <v>23</v>
      </c>
      <c r="B47" s="3"/>
      <c r="C47" s="9">
        <v>230</v>
      </c>
      <c r="D47" s="10">
        <v>120</v>
      </c>
      <c r="E47" s="40">
        <f t="shared" si="0"/>
        <v>0</v>
      </c>
      <c r="F47" s="3"/>
      <c r="G47" s="4">
        <f t="shared" si="9"/>
        <v>1.5589061124630723</v>
      </c>
      <c r="H47" s="4">
        <f t="shared" si="1"/>
        <v>0.6137425639618395</v>
      </c>
      <c r="I47" s="5">
        <f t="shared" si="2"/>
        <v>1.119434628975265</v>
      </c>
      <c r="J47" s="56">
        <f t="shared" si="3"/>
        <v>0.11943462897526502</v>
      </c>
      <c r="K47" s="7">
        <f t="shared" si="10"/>
        <v>0.33175757575757503</v>
      </c>
      <c r="L47" s="5">
        <f t="shared" si="6"/>
        <v>0.008997995011981006</v>
      </c>
      <c r="M47" s="6">
        <f t="shared" si="4"/>
        <v>0.010072667207758243</v>
      </c>
      <c r="O47">
        <f t="shared" si="7"/>
        <v>27600</v>
      </c>
      <c r="P47">
        <f t="shared" si="8"/>
        <v>2250.242744344858</v>
      </c>
    </row>
    <row r="48" spans="1:16" ht="13.5" thickBot="1">
      <c r="A48" s="3">
        <f t="shared" si="5"/>
        <v>24</v>
      </c>
      <c r="B48" s="3"/>
      <c r="C48" s="9">
        <v>240</v>
      </c>
      <c r="D48" s="10">
        <v>105</v>
      </c>
      <c r="E48" s="40">
        <f t="shared" si="0"/>
        <v>0</v>
      </c>
      <c r="F48" s="3"/>
      <c r="G48" s="4">
        <f t="shared" si="9"/>
        <v>1.3640428484051883</v>
      </c>
      <c r="H48" s="4">
        <f t="shared" si="1"/>
        <v>0.5370247434666096</v>
      </c>
      <c r="I48" s="5">
        <f t="shared" si="2"/>
        <v>0.9795053003533569</v>
      </c>
      <c r="J48" s="56">
        <f t="shared" si="3"/>
        <v>-0.020494699646643078</v>
      </c>
      <c r="K48" s="7">
        <f t="shared" si="10"/>
        <v>0.34618181818181926</v>
      </c>
      <c r="L48" s="5">
        <f t="shared" si="6"/>
        <v>0.009389212186415015</v>
      </c>
      <c r="M48" s="6">
        <f t="shared" si="4"/>
        <v>0.009196783102735837</v>
      </c>
      <c r="O48">
        <f t="shared" si="7"/>
        <v>25200</v>
      </c>
      <c r="P48">
        <f t="shared" si="8"/>
        <v>1251.92061459667</v>
      </c>
    </row>
    <row r="49" spans="1:16" ht="13.5" thickBot="1">
      <c r="A49" s="3">
        <f t="shared" si="5"/>
        <v>25</v>
      </c>
      <c r="B49" s="3"/>
      <c r="C49" s="9">
        <v>250</v>
      </c>
      <c r="D49" s="10">
        <v>110</v>
      </c>
      <c r="E49" s="40">
        <f t="shared" si="0"/>
        <v>0</v>
      </c>
      <c r="F49" s="3"/>
      <c r="G49" s="4">
        <f t="shared" si="9"/>
        <v>1.4289972697578162</v>
      </c>
      <c r="H49" s="4">
        <f t="shared" si="1"/>
        <v>0.5625973502983528</v>
      </c>
      <c r="I49" s="5">
        <f t="shared" si="2"/>
        <v>1.0261484098939928</v>
      </c>
      <c r="J49" s="56">
        <f t="shared" si="3"/>
        <v>0.026148409893992808</v>
      </c>
      <c r="K49" s="7">
        <f t="shared" si="10"/>
        <v>0.3606060606060604</v>
      </c>
      <c r="L49" s="5">
        <f t="shared" si="6"/>
        <v>0.009780429360848936</v>
      </c>
      <c r="M49" s="6">
        <f t="shared" si="4"/>
        <v>0.010036172036715656</v>
      </c>
      <c r="O49">
        <f t="shared" si="7"/>
        <v>27500</v>
      </c>
      <c r="P49">
        <f t="shared" si="8"/>
        <v>54.08397353819794</v>
      </c>
    </row>
    <row r="50" spans="1:16" ht="13.5" thickBot="1">
      <c r="A50" s="3">
        <f t="shared" si="5"/>
        <v>26</v>
      </c>
      <c r="B50" s="3"/>
      <c r="C50" s="9">
        <v>260</v>
      </c>
      <c r="D50" s="10">
        <v>110</v>
      </c>
      <c r="E50" s="40">
        <f t="shared" si="0"/>
        <v>0</v>
      </c>
      <c r="F50" s="3"/>
      <c r="G50" s="4">
        <f t="shared" si="9"/>
        <v>1.4289972697578162</v>
      </c>
      <c r="H50" s="4">
        <f t="shared" si="1"/>
        <v>0.5625973502983528</v>
      </c>
      <c r="I50" s="5">
        <f t="shared" si="2"/>
        <v>1.0261484098939928</v>
      </c>
      <c r="J50" s="56">
        <f t="shared" si="3"/>
        <v>0.026148409893992808</v>
      </c>
      <c r="K50" s="7">
        <f t="shared" si="10"/>
        <v>0.3750303030303028</v>
      </c>
      <c r="L50" s="5">
        <f t="shared" si="6"/>
        <v>0.010171646535282894</v>
      </c>
      <c r="M50" s="6">
        <f t="shared" si="4"/>
        <v>0.010437618918184283</v>
      </c>
      <c r="O50">
        <f t="shared" si="7"/>
        <v>28600</v>
      </c>
      <c r="P50">
        <f t="shared" si="8"/>
        <v>56.247332479725856</v>
      </c>
    </row>
    <row r="51" spans="1:16" ht="13.5" thickBot="1">
      <c r="A51" s="3">
        <f t="shared" si="5"/>
        <v>27</v>
      </c>
      <c r="B51" s="3"/>
      <c r="C51" s="9">
        <v>270</v>
      </c>
      <c r="D51" s="10">
        <v>105</v>
      </c>
      <c r="E51" s="40">
        <f t="shared" si="0"/>
        <v>0</v>
      </c>
      <c r="F51" s="3"/>
      <c r="G51" s="4">
        <f t="shared" si="9"/>
        <v>1.3640428484051883</v>
      </c>
      <c r="H51" s="4">
        <f t="shared" si="1"/>
        <v>0.5370247434666096</v>
      </c>
      <c r="I51" s="5">
        <f t="shared" si="2"/>
        <v>0.9795053003533569</v>
      </c>
      <c r="J51" s="56">
        <f t="shared" si="3"/>
        <v>-0.020494699646643078</v>
      </c>
      <c r="K51" s="7">
        <f t="shared" si="10"/>
        <v>0.3894545454545453</v>
      </c>
      <c r="L51" s="5">
        <f t="shared" si="6"/>
        <v>0.010562863709716853</v>
      </c>
      <c r="M51" s="6">
        <f t="shared" si="4"/>
        <v>0.01034638099057778</v>
      </c>
      <c r="O51">
        <f t="shared" si="7"/>
        <v>28350</v>
      </c>
      <c r="P51">
        <f t="shared" si="8"/>
        <v>1408.410691421254</v>
      </c>
    </row>
    <row r="52" spans="1:16" ht="13.5" thickBot="1">
      <c r="A52" s="3">
        <f t="shared" si="5"/>
        <v>28</v>
      </c>
      <c r="B52" s="3"/>
      <c r="C52" s="9">
        <v>280</v>
      </c>
      <c r="D52" s="10">
        <v>110</v>
      </c>
      <c r="E52" s="40">
        <f t="shared" si="0"/>
        <v>0</v>
      </c>
      <c r="F52" s="3"/>
      <c r="G52" s="4">
        <f t="shared" si="9"/>
        <v>1.4289972697578162</v>
      </c>
      <c r="H52" s="4">
        <f t="shared" si="1"/>
        <v>0.5625973502983528</v>
      </c>
      <c r="I52" s="5">
        <f t="shared" si="2"/>
        <v>1.0261484098939928</v>
      </c>
      <c r="J52" s="56">
        <f t="shared" si="3"/>
        <v>0.026148409893992808</v>
      </c>
      <c r="K52" s="7">
        <f t="shared" si="10"/>
        <v>0.4038787878787877</v>
      </c>
      <c r="L52" s="5">
        <f t="shared" si="6"/>
        <v>0.010954080884150811</v>
      </c>
      <c r="M52" s="6">
        <f t="shared" si="4"/>
        <v>0.011240512681121537</v>
      </c>
      <c r="O52">
        <f t="shared" si="7"/>
        <v>30800</v>
      </c>
      <c r="P52">
        <f t="shared" si="8"/>
        <v>60.57405036278169</v>
      </c>
    </row>
    <row r="53" spans="1:16" ht="13.5" thickBot="1">
      <c r="A53" s="3">
        <f t="shared" si="5"/>
        <v>29</v>
      </c>
      <c r="B53" s="3"/>
      <c r="C53" s="9">
        <v>290</v>
      </c>
      <c r="D53" s="68">
        <v>105</v>
      </c>
      <c r="E53" s="40">
        <f t="shared" si="0"/>
        <v>0</v>
      </c>
      <c r="F53" s="3"/>
      <c r="G53" s="4">
        <f t="shared" si="9"/>
        <v>1.3640428484051883</v>
      </c>
      <c r="H53" s="4">
        <f t="shared" si="1"/>
        <v>0.5370247434666096</v>
      </c>
      <c r="I53" s="5">
        <f t="shared" si="2"/>
        <v>0.9795053003533569</v>
      </c>
      <c r="J53" s="56">
        <f t="shared" si="3"/>
        <v>-0.020494699646643078</v>
      </c>
      <c r="K53" s="7">
        <f t="shared" si="10"/>
        <v>0.4183030303030302</v>
      </c>
      <c r="L53" s="5">
        <f t="shared" si="6"/>
        <v>0.01134529805858477</v>
      </c>
      <c r="M53" s="6">
        <f t="shared" si="4"/>
        <v>0.011112779582472431</v>
      </c>
      <c r="O53">
        <f t="shared" si="7"/>
        <v>30450</v>
      </c>
      <c r="P53">
        <f t="shared" si="8"/>
        <v>1512.7374093043095</v>
      </c>
    </row>
    <row r="54" spans="1:16" ht="13.5" thickBot="1">
      <c r="A54" s="3">
        <f t="shared" si="5"/>
        <v>30</v>
      </c>
      <c r="B54" s="3"/>
      <c r="C54" s="9">
        <v>300</v>
      </c>
      <c r="D54" s="10">
        <v>115</v>
      </c>
      <c r="E54" s="40">
        <f t="shared" si="0"/>
        <v>0</v>
      </c>
      <c r="F54" s="3"/>
      <c r="G54" s="4">
        <f t="shared" si="9"/>
        <v>1.4939516911104442</v>
      </c>
      <c r="H54" s="4">
        <f t="shared" si="1"/>
        <v>0.5881699571300961</v>
      </c>
      <c r="I54" s="5">
        <f t="shared" si="2"/>
        <v>1.072791519434629</v>
      </c>
      <c r="J54" s="56">
        <f t="shared" si="3"/>
        <v>0.07279151943462892</v>
      </c>
      <c r="K54" s="7">
        <f t="shared" si="10"/>
        <v>0.4327272727272726</v>
      </c>
      <c r="L54" s="5">
        <f t="shared" si="6"/>
        <v>0.011736515233018729</v>
      </c>
      <c r="M54" s="6">
        <f t="shared" si="4"/>
        <v>0.01259083400969783</v>
      </c>
      <c r="O54">
        <f t="shared" si="7"/>
        <v>34500</v>
      </c>
      <c r="P54">
        <f t="shared" si="8"/>
        <v>1435.0992317541625</v>
      </c>
    </row>
    <row r="55" spans="1:16" ht="13.5" thickBot="1">
      <c r="A55" s="3">
        <f t="shared" si="5"/>
        <v>31</v>
      </c>
      <c r="B55" s="3"/>
      <c r="C55" s="9">
        <v>310</v>
      </c>
      <c r="D55" s="10">
        <v>105</v>
      </c>
      <c r="E55" s="40">
        <f t="shared" si="0"/>
        <v>0</v>
      </c>
      <c r="F55" s="3"/>
      <c r="G55" s="4">
        <f t="shared" si="9"/>
        <v>1.3640428484051883</v>
      </c>
      <c r="H55" s="4">
        <f t="shared" si="1"/>
        <v>0.5370247434666096</v>
      </c>
      <c r="I55" s="5">
        <f t="shared" si="2"/>
        <v>0.9795053003533569</v>
      </c>
      <c r="J55" s="56">
        <f t="shared" si="3"/>
        <v>-0.020494699646643078</v>
      </c>
      <c r="K55" s="7">
        <f t="shared" si="10"/>
        <v>0.44715151515151597</v>
      </c>
      <c r="L55" s="5">
        <f t="shared" si="6"/>
        <v>0.012127732407452711</v>
      </c>
      <c r="M55" s="6">
        <f t="shared" si="4"/>
        <v>0.011879178174367108</v>
      </c>
      <c r="O55">
        <f t="shared" si="7"/>
        <v>32550</v>
      </c>
      <c r="P55">
        <f t="shared" si="8"/>
        <v>1617.0641271873656</v>
      </c>
    </row>
    <row r="56" spans="1:16" ht="13.5" thickBot="1">
      <c r="A56" s="3">
        <f t="shared" si="5"/>
        <v>32</v>
      </c>
      <c r="B56" s="3"/>
      <c r="C56" s="9">
        <v>320</v>
      </c>
      <c r="D56" s="10">
        <v>105</v>
      </c>
      <c r="E56" s="40">
        <f t="shared" si="0"/>
        <v>0</v>
      </c>
      <c r="F56" s="3"/>
      <c r="G56" s="4">
        <f t="shared" si="9"/>
        <v>1.3640428484051883</v>
      </c>
      <c r="H56" s="4">
        <f t="shared" si="1"/>
        <v>0.5370247434666096</v>
      </c>
      <c r="I56" s="5">
        <f t="shared" si="2"/>
        <v>0.9795053003533569</v>
      </c>
      <c r="J56" s="56">
        <f t="shared" si="3"/>
        <v>-0.020494699646643078</v>
      </c>
      <c r="K56" s="7">
        <f t="shared" si="10"/>
        <v>0.46157575757575753</v>
      </c>
      <c r="L56" s="5">
        <f t="shared" si="6"/>
        <v>0.012518949581886644</v>
      </c>
      <c r="M56" s="6">
        <f t="shared" si="4"/>
        <v>0.01226237747031441</v>
      </c>
      <c r="O56">
        <f t="shared" si="7"/>
        <v>33600</v>
      </c>
      <c r="P56">
        <f t="shared" si="8"/>
        <v>1669.2274861288934</v>
      </c>
    </row>
    <row r="57" spans="1:16" ht="13.5" thickBot="1">
      <c r="A57" s="3">
        <f t="shared" si="5"/>
        <v>33</v>
      </c>
      <c r="B57" s="3"/>
      <c r="C57" s="9">
        <v>330</v>
      </c>
      <c r="D57" s="10">
        <v>125</v>
      </c>
      <c r="E57" s="40">
        <f t="shared" si="0"/>
        <v>0</v>
      </c>
      <c r="F57" s="3"/>
      <c r="G57" s="4">
        <f t="shared" si="9"/>
        <v>1.6238605338157002</v>
      </c>
      <c r="H57" s="4">
        <f t="shared" si="1"/>
        <v>0.6393151707935827</v>
      </c>
      <c r="I57" s="5">
        <f t="shared" si="2"/>
        <v>1.166077738515901</v>
      </c>
      <c r="J57" s="56">
        <f t="shared" si="3"/>
        <v>0.1660777385159009</v>
      </c>
      <c r="K57" s="7">
        <f t="shared" si="10"/>
        <v>0.476</v>
      </c>
      <c r="L57" s="5">
        <f t="shared" si="6"/>
        <v>0.012910166756320604</v>
      </c>
      <c r="M57" s="6">
        <f t="shared" si="4"/>
        <v>0.015054258055073494</v>
      </c>
      <c r="O57">
        <f t="shared" si="7"/>
        <v>41250</v>
      </c>
      <c r="P57">
        <f t="shared" si="8"/>
        <v>4878.609154929579</v>
      </c>
    </row>
    <row r="58" spans="1:16" ht="13.5" thickBot="1">
      <c r="A58" s="3">
        <f t="shared" si="5"/>
        <v>34</v>
      </c>
      <c r="B58" s="3"/>
      <c r="C58" s="9">
        <v>340</v>
      </c>
      <c r="D58" s="10">
        <v>110</v>
      </c>
      <c r="E58" s="40">
        <f t="shared" si="0"/>
        <v>0</v>
      </c>
      <c r="F58" s="3"/>
      <c r="G58" s="4">
        <f t="shared" si="9"/>
        <v>1.4289972697578162</v>
      </c>
      <c r="H58" s="4">
        <f t="shared" si="1"/>
        <v>0.5625973502983528</v>
      </c>
      <c r="I58" s="5">
        <f t="shared" si="2"/>
        <v>1.0261484098939928</v>
      </c>
      <c r="J58" s="56">
        <f t="shared" si="3"/>
        <v>0.026148409893992808</v>
      </c>
      <c r="K58" s="7">
        <f t="shared" si="10"/>
        <v>0.49042424242424154</v>
      </c>
      <c r="L58" s="5">
        <f t="shared" si="6"/>
        <v>0.013301383930754538</v>
      </c>
      <c r="M58" s="6">
        <f t="shared" si="4"/>
        <v>0.013649193969933276</v>
      </c>
      <c r="O58">
        <f t="shared" si="7"/>
        <v>37400</v>
      </c>
      <c r="P58">
        <f t="shared" si="8"/>
        <v>73.5542040119492</v>
      </c>
    </row>
    <row r="59" spans="1:16" ht="13.5" thickBot="1">
      <c r="A59" s="3">
        <f t="shared" si="5"/>
        <v>35</v>
      </c>
      <c r="B59" s="3"/>
      <c r="C59" s="9">
        <v>350</v>
      </c>
      <c r="D59" s="10">
        <v>100</v>
      </c>
      <c r="E59" s="40">
        <f t="shared" si="0"/>
        <v>0</v>
      </c>
      <c r="F59" s="3"/>
      <c r="G59" s="4">
        <f t="shared" si="9"/>
        <v>1.2990884270525602</v>
      </c>
      <c r="H59" s="4">
        <f t="shared" si="1"/>
        <v>0.5114521366348662</v>
      </c>
      <c r="I59" s="5">
        <f t="shared" si="2"/>
        <v>0.9328621908127208</v>
      </c>
      <c r="J59" s="56">
        <f t="shared" si="3"/>
        <v>-0.06713780918727918</v>
      </c>
      <c r="K59" s="7">
        <f t="shared" si="10"/>
        <v>0.5048484848484858</v>
      </c>
      <c r="L59" s="5">
        <f t="shared" si="6"/>
        <v>0.013692601105188544</v>
      </c>
      <c r="M59" s="6">
        <f t="shared" si="4"/>
        <v>0.012773309864910867</v>
      </c>
      <c r="O59">
        <f t="shared" si="7"/>
        <v>35000</v>
      </c>
      <c r="P59">
        <f t="shared" si="8"/>
        <v>3575.717562953477</v>
      </c>
    </row>
    <row r="60" spans="1:16" ht="13.5" thickBot="1">
      <c r="A60" s="3">
        <f t="shared" si="5"/>
        <v>36</v>
      </c>
      <c r="B60" s="3"/>
      <c r="C60" s="9">
        <v>360</v>
      </c>
      <c r="D60" s="10">
        <v>105</v>
      </c>
      <c r="E60" s="40">
        <f t="shared" si="0"/>
        <v>0</v>
      </c>
      <c r="F60" s="3"/>
      <c r="G60" s="4">
        <f t="shared" si="9"/>
        <v>1.3640428484051883</v>
      </c>
      <c r="H60" s="4">
        <f t="shared" si="1"/>
        <v>0.5370247434666096</v>
      </c>
      <c r="I60" s="5">
        <f t="shared" si="2"/>
        <v>0.9795053003533569</v>
      </c>
      <c r="J60" s="56">
        <f t="shared" si="3"/>
        <v>-0.020494699646643078</v>
      </c>
      <c r="K60" s="7">
        <f t="shared" si="10"/>
        <v>0.5192727272727264</v>
      </c>
      <c r="L60" s="5">
        <f t="shared" si="6"/>
        <v>0.014083818279622455</v>
      </c>
      <c r="M60" s="6">
        <f t="shared" si="4"/>
        <v>0.013795174654103692</v>
      </c>
      <c r="O60">
        <f t="shared" si="7"/>
        <v>37800</v>
      </c>
      <c r="P60">
        <f t="shared" si="8"/>
        <v>1877.880921895005</v>
      </c>
    </row>
    <row r="61" spans="1:16" ht="13.5" thickBot="1">
      <c r="A61" s="3">
        <f t="shared" si="5"/>
        <v>37</v>
      </c>
      <c r="B61" s="3"/>
      <c r="C61" s="9">
        <v>370</v>
      </c>
      <c r="D61" s="10">
        <v>95</v>
      </c>
      <c r="E61" s="40">
        <f t="shared" si="0"/>
        <v>0</v>
      </c>
      <c r="F61" s="3"/>
      <c r="G61" s="4">
        <f t="shared" si="9"/>
        <v>1.2341340056999321</v>
      </c>
      <c r="H61" s="4">
        <f>G61/2.54</f>
        <v>0.4858795298031229</v>
      </c>
      <c r="I61" s="5">
        <f t="shared" si="2"/>
        <v>0.8862190812720847</v>
      </c>
      <c r="J61" s="56">
        <f t="shared" si="3"/>
        <v>-0.11378091872791529</v>
      </c>
      <c r="K61" s="7">
        <f t="shared" si="10"/>
        <v>0.5336969696969707</v>
      </c>
      <c r="L61" s="5">
        <f t="shared" si="6"/>
        <v>0.014475035454056462</v>
      </c>
      <c r="M61" s="6">
        <f t="shared" si="4"/>
        <v>0.01282805262147477</v>
      </c>
      <c r="O61">
        <f t="shared" si="7"/>
        <v>35150</v>
      </c>
      <c r="P61">
        <f t="shared" si="8"/>
        <v>5630.044280836533</v>
      </c>
    </row>
    <row r="62" spans="1:16" ht="13.5" thickBot="1">
      <c r="A62" s="3">
        <f t="shared" si="5"/>
        <v>38</v>
      </c>
      <c r="B62" s="3"/>
      <c r="C62" s="9">
        <v>380</v>
      </c>
      <c r="D62" s="10">
        <v>115</v>
      </c>
      <c r="E62" s="40">
        <f t="shared" si="0"/>
        <v>0</v>
      </c>
      <c r="F62" s="3"/>
      <c r="G62" s="4">
        <f t="shared" si="9"/>
        <v>1.4939516911104442</v>
      </c>
      <c r="H62" s="4">
        <f t="shared" si="1"/>
        <v>0.5881699571300961</v>
      </c>
      <c r="I62" s="5">
        <f t="shared" si="2"/>
        <v>1.072791519434629</v>
      </c>
      <c r="J62" s="56">
        <f t="shared" si="3"/>
        <v>0.07279151943462892</v>
      </c>
      <c r="K62" s="7">
        <f t="shared" si="10"/>
        <v>0.5481212121212113</v>
      </c>
      <c r="L62" s="5">
        <f t="shared" si="6"/>
        <v>0.01486625262849037</v>
      </c>
      <c r="M62" s="6">
        <f t="shared" si="4"/>
        <v>0.01594838974561723</v>
      </c>
      <c r="O62">
        <f t="shared" si="7"/>
        <v>43700</v>
      </c>
      <c r="P62">
        <f t="shared" si="8"/>
        <v>1817.7923602219391</v>
      </c>
    </row>
    <row r="63" spans="1:16" ht="13.5" thickBot="1">
      <c r="A63" s="3">
        <f t="shared" si="5"/>
        <v>39</v>
      </c>
      <c r="B63" s="3"/>
      <c r="C63" s="9">
        <v>390</v>
      </c>
      <c r="D63" s="10">
        <v>105</v>
      </c>
      <c r="E63" s="40">
        <f t="shared" si="0"/>
        <v>0</v>
      </c>
      <c r="F63" s="3"/>
      <c r="G63" s="4">
        <f t="shared" si="9"/>
        <v>1.3640428484051883</v>
      </c>
      <c r="H63" s="4">
        <f t="shared" si="1"/>
        <v>0.5370247434666096</v>
      </c>
      <c r="I63" s="5">
        <f t="shared" si="2"/>
        <v>0.9795053003533569</v>
      </c>
      <c r="J63" s="56">
        <f t="shared" si="3"/>
        <v>-0.020494699646643078</v>
      </c>
      <c r="K63" s="7">
        <f t="shared" si="10"/>
        <v>0.5625454545454556</v>
      </c>
      <c r="L63" s="5">
        <f t="shared" si="6"/>
        <v>0.015257469802924377</v>
      </c>
      <c r="M63" s="6">
        <f t="shared" si="4"/>
        <v>0.014944772541945716</v>
      </c>
      <c r="O63">
        <f t="shared" si="7"/>
        <v>40950</v>
      </c>
      <c r="P63">
        <f t="shared" si="8"/>
        <v>2034.370998719589</v>
      </c>
    </row>
    <row r="64" spans="1:16" ht="13.5" thickBot="1">
      <c r="A64" s="3">
        <f t="shared" si="5"/>
        <v>40</v>
      </c>
      <c r="B64" s="3"/>
      <c r="C64" s="9">
        <v>400</v>
      </c>
      <c r="D64" s="10">
        <v>105</v>
      </c>
      <c r="E64" s="40">
        <f t="shared" si="0"/>
        <v>0</v>
      </c>
      <c r="F64" s="3"/>
      <c r="G64" s="4">
        <f t="shared" si="9"/>
        <v>1.3640428484051883</v>
      </c>
      <c r="H64" s="4">
        <f t="shared" si="1"/>
        <v>0.5370247434666096</v>
      </c>
      <c r="I64" s="5">
        <f t="shared" si="2"/>
        <v>0.9795053003533569</v>
      </c>
      <c r="J64" s="56">
        <f t="shared" si="3"/>
        <v>-0.020494699646643078</v>
      </c>
      <c r="K64" s="7">
        <f t="shared" si="10"/>
        <v>0.5769696969696962</v>
      </c>
      <c r="L64" s="5">
        <f t="shared" si="6"/>
        <v>0.015648686977358287</v>
      </c>
      <c r="M64" s="6">
        <f t="shared" si="4"/>
        <v>0.015327971837892994</v>
      </c>
      <c r="O64">
        <f t="shared" si="7"/>
        <v>42000</v>
      </c>
      <c r="P64">
        <f t="shared" si="8"/>
        <v>2086.5343576611167</v>
      </c>
    </row>
    <row r="65" spans="1:16" ht="13.5" thickBot="1">
      <c r="A65" s="3">
        <f t="shared" si="5"/>
        <v>41</v>
      </c>
      <c r="B65" s="3"/>
      <c r="C65" s="9">
        <v>410</v>
      </c>
      <c r="D65" s="10">
        <v>110</v>
      </c>
      <c r="E65" s="40">
        <f t="shared" si="0"/>
        <v>0</v>
      </c>
      <c r="F65" s="3"/>
      <c r="G65" s="4">
        <f t="shared" si="9"/>
        <v>1.4289972697578162</v>
      </c>
      <c r="H65" s="4">
        <f t="shared" si="1"/>
        <v>0.5625973502983528</v>
      </c>
      <c r="I65" s="5">
        <f t="shared" si="2"/>
        <v>1.0261484098939928</v>
      </c>
      <c r="J65" s="56">
        <f t="shared" si="3"/>
        <v>0.026148409893992808</v>
      </c>
      <c r="K65" s="7">
        <f t="shared" si="10"/>
        <v>0.5913939393939387</v>
      </c>
      <c r="L65" s="5">
        <f t="shared" si="6"/>
        <v>0.016039904151792246</v>
      </c>
      <c r="M65" s="6">
        <f t="shared" si="4"/>
        <v>0.016459322140213666</v>
      </c>
      <c r="O65">
        <f t="shared" si="7"/>
        <v>45100</v>
      </c>
      <c r="P65">
        <f t="shared" si="8"/>
        <v>88.69771660264462</v>
      </c>
    </row>
    <row r="66" spans="1:16" ht="13.5" thickBot="1">
      <c r="A66" s="3">
        <f t="shared" si="5"/>
        <v>42</v>
      </c>
      <c r="B66" s="3"/>
      <c r="C66" s="9">
        <v>420</v>
      </c>
      <c r="D66" s="10">
        <v>95</v>
      </c>
      <c r="E66" s="40">
        <f t="shared" si="0"/>
        <v>0</v>
      </c>
      <c r="F66" s="3" t="s">
        <v>47</v>
      </c>
      <c r="G66" s="4">
        <f t="shared" si="9"/>
        <v>1.2341340056999321</v>
      </c>
      <c r="H66" s="4">
        <f t="shared" si="1"/>
        <v>0.4858795298031229</v>
      </c>
      <c r="I66" s="5">
        <f t="shared" si="2"/>
        <v>0.8862190812720847</v>
      </c>
      <c r="J66" s="56">
        <f t="shared" si="3"/>
        <v>-0.11378091872791529</v>
      </c>
      <c r="K66" s="7">
        <f t="shared" si="10"/>
        <v>0.6058181818181829</v>
      </c>
      <c r="L66" s="5">
        <f t="shared" si="6"/>
        <v>0.016431121326226254</v>
      </c>
      <c r="M66" s="6">
        <f t="shared" si="4"/>
        <v>0.01456157324599839</v>
      </c>
      <c r="O66">
        <f t="shared" si="7"/>
        <v>39900</v>
      </c>
      <c r="P66">
        <f t="shared" si="8"/>
        <v>6390.861075544172</v>
      </c>
    </row>
    <row r="67" spans="1:16" ht="13.5" thickBot="1">
      <c r="A67" s="3">
        <f t="shared" si="5"/>
        <v>43</v>
      </c>
      <c r="B67" s="3"/>
      <c r="C67" s="9">
        <v>430</v>
      </c>
      <c r="D67" s="10">
        <v>105</v>
      </c>
      <c r="E67" s="40">
        <f t="shared" si="0"/>
        <v>0</v>
      </c>
      <c r="F67" s="3"/>
      <c r="G67" s="4">
        <f t="shared" si="9"/>
        <v>1.3640428484051883</v>
      </c>
      <c r="H67" s="4">
        <f t="shared" si="1"/>
        <v>0.5370247434666096</v>
      </c>
      <c r="I67" s="5">
        <f t="shared" si="2"/>
        <v>0.9795053003533569</v>
      </c>
      <c r="J67" s="56">
        <f t="shared" si="3"/>
        <v>-0.020494699646643078</v>
      </c>
      <c r="K67" s="7">
        <f t="shared" si="10"/>
        <v>0.6202424242424236</v>
      </c>
      <c r="L67" s="5">
        <f t="shared" si="6"/>
        <v>0.016822338500660162</v>
      </c>
      <c r="M67" s="6">
        <f t="shared" si="4"/>
        <v>0.016477569725734973</v>
      </c>
      <c r="O67">
        <f t="shared" si="7"/>
        <v>45150</v>
      </c>
      <c r="P67">
        <f t="shared" si="8"/>
        <v>2243.0244344857006</v>
      </c>
    </row>
    <row r="68" spans="1:16" ht="13.5" thickBot="1">
      <c r="A68" s="3">
        <f t="shared" si="5"/>
        <v>44</v>
      </c>
      <c r="B68" s="3"/>
      <c r="C68" s="9">
        <v>440</v>
      </c>
      <c r="D68" s="10">
        <v>120</v>
      </c>
      <c r="E68" s="40">
        <f t="shared" si="0"/>
        <v>0</v>
      </c>
      <c r="F68" s="3"/>
      <c r="G68" s="4">
        <f t="shared" si="9"/>
        <v>1.5589061124630723</v>
      </c>
      <c r="H68" s="4">
        <f t="shared" si="1"/>
        <v>0.6137425639618395</v>
      </c>
      <c r="I68" s="5">
        <f t="shared" si="2"/>
        <v>1.119434628975265</v>
      </c>
      <c r="J68" s="56">
        <f t="shared" si="3"/>
        <v>0.11943462897526502</v>
      </c>
      <c r="K68" s="7">
        <f t="shared" si="10"/>
        <v>0.634666666666666</v>
      </c>
      <c r="L68" s="5">
        <f t="shared" si="6"/>
        <v>0.01721355567509412</v>
      </c>
      <c r="M68" s="6">
        <f t="shared" si="4"/>
        <v>0.019269450310494055</v>
      </c>
      <c r="O68">
        <f t="shared" si="7"/>
        <v>52800</v>
      </c>
      <c r="P68">
        <f t="shared" si="8"/>
        <v>4304.812206572771</v>
      </c>
    </row>
    <row r="69" spans="1:16" ht="13.5" thickBot="1">
      <c r="A69" s="3">
        <f t="shared" si="5"/>
        <v>45</v>
      </c>
      <c r="B69" s="3"/>
      <c r="C69" s="9">
        <v>450</v>
      </c>
      <c r="D69" s="10">
        <v>110</v>
      </c>
      <c r="E69" s="40">
        <f t="shared" si="0"/>
        <v>0</v>
      </c>
      <c r="F69" s="3"/>
      <c r="G69" s="4">
        <f t="shared" si="9"/>
        <v>1.4289972697578162</v>
      </c>
      <c r="H69" s="4">
        <f t="shared" si="1"/>
        <v>0.5625973502983528</v>
      </c>
      <c r="I69" s="5">
        <f t="shared" si="2"/>
        <v>1.0261484098939928</v>
      </c>
      <c r="J69" s="56">
        <f t="shared" si="3"/>
        <v>0.026148409893992808</v>
      </c>
      <c r="K69" s="7">
        <f t="shared" si="10"/>
        <v>0.6490909090909103</v>
      </c>
      <c r="L69" s="5">
        <f t="shared" si="6"/>
        <v>0.01760477284952813</v>
      </c>
      <c r="M69" s="6">
        <f t="shared" si="4"/>
        <v>0.018065109666088226</v>
      </c>
      <c r="O69">
        <f t="shared" si="7"/>
        <v>49500</v>
      </c>
      <c r="P69">
        <f t="shared" si="8"/>
        <v>97.35115236875629</v>
      </c>
    </row>
    <row r="70" spans="1:16" ht="13.5" thickBot="1">
      <c r="A70" s="3">
        <f t="shared" si="5"/>
        <v>46</v>
      </c>
      <c r="B70" s="3"/>
      <c r="C70" s="9">
        <v>460</v>
      </c>
      <c r="D70" s="10">
        <v>110</v>
      </c>
      <c r="E70" s="40">
        <f t="shared" si="0"/>
        <v>0</v>
      </c>
      <c r="F70" s="3"/>
      <c r="G70" s="4">
        <f t="shared" si="9"/>
        <v>1.4289972697578162</v>
      </c>
      <c r="H70" s="4">
        <f t="shared" si="1"/>
        <v>0.5625973502983528</v>
      </c>
      <c r="I70" s="5">
        <f t="shared" si="2"/>
        <v>1.0261484098939928</v>
      </c>
      <c r="J70" s="56">
        <f t="shared" si="3"/>
        <v>0.026148409893992808</v>
      </c>
      <c r="K70" s="7">
        <f t="shared" si="10"/>
        <v>0.663515151515151</v>
      </c>
      <c r="L70" s="5">
        <f t="shared" si="6"/>
        <v>0.017995990023962037</v>
      </c>
      <c r="M70" s="6">
        <f t="shared" si="4"/>
        <v>0.0184665565475568</v>
      </c>
      <c r="O70">
        <f t="shared" si="7"/>
        <v>50600</v>
      </c>
      <c r="P70">
        <f t="shared" si="8"/>
        <v>99.5145113102842</v>
      </c>
    </row>
    <row r="71" spans="1:21" ht="13.5" thickBot="1">
      <c r="A71" s="3">
        <f t="shared" si="5"/>
        <v>47</v>
      </c>
      <c r="B71" s="3"/>
      <c r="C71" s="9">
        <v>470</v>
      </c>
      <c r="D71" s="10">
        <v>110</v>
      </c>
      <c r="E71" s="40">
        <f t="shared" si="0"/>
        <v>0</v>
      </c>
      <c r="F71" s="3"/>
      <c r="G71" s="4">
        <f t="shared" si="9"/>
        <v>1.4289972697578162</v>
      </c>
      <c r="H71" s="4">
        <f t="shared" si="1"/>
        <v>0.5625973502983528</v>
      </c>
      <c r="I71" s="5">
        <f t="shared" si="2"/>
        <v>1.0261484098939928</v>
      </c>
      <c r="J71" s="56">
        <f t="shared" si="3"/>
        <v>0.026148409893992808</v>
      </c>
      <c r="K71" s="7">
        <f t="shared" si="10"/>
        <v>0.6779393939393952</v>
      </c>
      <c r="L71" s="5">
        <f t="shared" si="6"/>
        <v>0.018387207198396045</v>
      </c>
      <c r="M71" s="6">
        <f t="shared" si="4"/>
        <v>0.01886800342902548</v>
      </c>
      <c r="O71">
        <f t="shared" si="7"/>
        <v>51700</v>
      </c>
      <c r="P71">
        <f t="shared" si="8"/>
        <v>101.67787025181212</v>
      </c>
      <c r="U71" s="38"/>
    </row>
    <row r="72" spans="1:16" ht="13.5" thickBot="1">
      <c r="A72" s="3">
        <f t="shared" si="5"/>
        <v>48</v>
      </c>
      <c r="B72" s="3"/>
      <c r="C72" s="9">
        <v>480</v>
      </c>
      <c r="D72" s="68">
        <v>120</v>
      </c>
      <c r="E72" s="40">
        <f t="shared" si="0"/>
        <v>0</v>
      </c>
      <c r="F72" s="3"/>
      <c r="G72" s="4">
        <f t="shared" si="9"/>
        <v>1.5589061124630723</v>
      </c>
      <c r="H72" s="4">
        <f t="shared" si="1"/>
        <v>0.6137425639618395</v>
      </c>
      <c r="I72" s="5">
        <f t="shared" si="2"/>
        <v>1.119434628975265</v>
      </c>
      <c r="J72" s="56">
        <f t="shared" si="3"/>
        <v>0.11943462897526502</v>
      </c>
      <c r="K72" s="7">
        <f t="shared" si="10"/>
        <v>0.6923636363636341</v>
      </c>
      <c r="L72" s="5">
        <f t="shared" si="6"/>
        <v>0.018778424372829908</v>
      </c>
      <c r="M72" s="6">
        <f t="shared" si="4"/>
        <v>0.021021218520538922</v>
      </c>
      <c r="O72">
        <f t="shared" si="7"/>
        <v>57600</v>
      </c>
      <c r="P72">
        <f t="shared" si="8"/>
        <v>4696.15877080666</v>
      </c>
    </row>
    <row r="73" spans="1:16" ht="13.5" thickBot="1">
      <c r="A73" s="3">
        <f t="shared" si="5"/>
        <v>49</v>
      </c>
      <c r="B73" s="3"/>
      <c r="C73" s="9">
        <v>490</v>
      </c>
      <c r="D73" s="10">
        <v>110</v>
      </c>
      <c r="E73" s="40">
        <f t="shared" si="0"/>
        <v>0</v>
      </c>
      <c r="F73" s="3"/>
      <c r="G73" s="4">
        <f t="shared" si="9"/>
        <v>1.4289972697578162</v>
      </c>
      <c r="H73" s="4">
        <f t="shared" si="1"/>
        <v>0.5625973502983528</v>
      </c>
      <c r="I73" s="5">
        <f t="shared" si="2"/>
        <v>1.0261484098939928</v>
      </c>
      <c r="J73" s="56">
        <f t="shared" si="3"/>
        <v>0.026148409893992808</v>
      </c>
      <c r="K73" s="7">
        <f t="shared" si="10"/>
        <v>0.7067878787878819</v>
      </c>
      <c r="L73" s="5">
        <f t="shared" si="6"/>
        <v>0.01916964154726401</v>
      </c>
      <c r="M73" s="6">
        <f t="shared" si="4"/>
        <v>0.019670897191962782</v>
      </c>
      <c r="O73">
        <f t="shared" si="7"/>
        <v>53900</v>
      </c>
      <c r="P73">
        <f t="shared" si="8"/>
        <v>106.00458813486796</v>
      </c>
    </row>
    <row r="74" spans="1:16" ht="13.5" thickBot="1">
      <c r="A74" s="3">
        <f t="shared" si="5"/>
        <v>50</v>
      </c>
      <c r="B74" s="3"/>
      <c r="C74" s="9">
        <v>500</v>
      </c>
      <c r="D74" s="10">
        <v>115</v>
      </c>
      <c r="E74" s="40">
        <f t="shared" si="0"/>
        <v>0</v>
      </c>
      <c r="F74" s="3"/>
      <c r="G74" s="4">
        <f t="shared" si="9"/>
        <v>1.4939516911104442</v>
      </c>
      <c r="H74" s="4">
        <f t="shared" si="1"/>
        <v>0.5881699571300961</v>
      </c>
      <c r="I74" s="5">
        <f t="shared" si="2"/>
        <v>1.072791519434629</v>
      </c>
      <c r="J74" s="56">
        <f t="shared" si="3"/>
        <v>0.07279151943462892</v>
      </c>
      <c r="K74" s="7">
        <f t="shared" si="10"/>
        <v>0.721212121212119</v>
      </c>
      <c r="L74" s="5">
        <f t="shared" si="6"/>
        <v>0.019560858721697823</v>
      </c>
      <c r="M74" s="6">
        <f t="shared" si="4"/>
        <v>0.02098472334949632</v>
      </c>
      <c r="O74">
        <f t="shared" si="7"/>
        <v>57500</v>
      </c>
      <c r="P74">
        <f t="shared" si="8"/>
        <v>2391.8320529236044</v>
      </c>
    </row>
    <row r="75" spans="1:16" ht="13.5" thickBot="1">
      <c r="A75" s="3">
        <f t="shared" si="5"/>
        <v>51</v>
      </c>
      <c r="B75" s="3"/>
      <c r="C75" s="9">
        <v>510</v>
      </c>
      <c r="D75" s="10">
        <v>125</v>
      </c>
      <c r="E75" s="40">
        <f t="shared" si="0"/>
        <v>0</v>
      </c>
      <c r="F75" s="3"/>
      <c r="G75" s="4">
        <f t="shared" si="9"/>
        <v>1.6238605338157002</v>
      </c>
      <c r="H75" s="4">
        <f t="shared" si="1"/>
        <v>0.6393151707935827</v>
      </c>
      <c r="I75" s="5">
        <f t="shared" si="2"/>
        <v>1.166077738515901</v>
      </c>
      <c r="J75" s="56">
        <f t="shared" si="3"/>
        <v>0.1660777385159009</v>
      </c>
      <c r="K75" s="7">
        <f t="shared" si="10"/>
        <v>0.7356363636363632</v>
      </c>
      <c r="L75" s="5">
        <f t="shared" si="6"/>
        <v>0.01995207589613183</v>
      </c>
      <c r="M75" s="6">
        <f t="shared" si="4"/>
        <v>0.023265671539659024</v>
      </c>
      <c r="O75">
        <f t="shared" si="7"/>
        <v>63750</v>
      </c>
      <c r="P75">
        <f t="shared" si="8"/>
        <v>7539.668693982077</v>
      </c>
    </row>
    <row r="76" spans="1:16" ht="13.5" thickBot="1">
      <c r="A76" s="3">
        <f t="shared" si="5"/>
        <v>52</v>
      </c>
      <c r="B76" s="3"/>
      <c r="C76" s="9">
        <v>520</v>
      </c>
      <c r="D76" s="10">
        <v>140</v>
      </c>
      <c r="E76" s="40">
        <f t="shared" si="0"/>
        <v>0</v>
      </c>
      <c r="F76" s="3"/>
      <c r="G76" s="4">
        <f t="shared" si="9"/>
        <v>1.8187237978735842</v>
      </c>
      <c r="H76" s="4">
        <f t="shared" si="1"/>
        <v>0.7160329912888127</v>
      </c>
      <c r="I76" s="5">
        <f t="shared" si="2"/>
        <v>1.306007067137809</v>
      </c>
      <c r="J76" s="56">
        <f t="shared" si="3"/>
        <v>0.306007067137809</v>
      </c>
      <c r="K76" s="7">
        <f t="shared" si="10"/>
        <v>0.7500606060606074</v>
      </c>
      <c r="L76" s="5">
        <f t="shared" si="6"/>
        <v>0.020343293070565836</v>
      </c>
      <c r="M76" s="6">
        <f t="shared" si="4"/>
        <v>0.026568484519014602</v>
      </c>
      <c r="O76">
        <f t="shared" si="7"/>
        <v>72800</v>
      </c>
      <c r="P76">
        <f t="shared" si="8"/>
        <v>15487.505335040549</v>
      </c>
    </row>
    <row r="77" spans="1:16" ht="13.5" thickBot="1">
      <c r="A77" s="3">
        <f t="shared" si="5"/>
        <v>53</v>
      </c>
      <c r="B77" s="3"/>
      <c r="C77" s="9">
        <v>530</v>
      </c>
      <c r="D77" s="10">
        <v>100</v>
      </c>
      <c r="E77" s="40">
        <f t="shared" si="0"/>
        <v>0</v>
      </c>
      <c r="F77" s="3"/>
      <c r="G77" s="4">
        <f t="shared" si="9"/>
        <v>1.2990884270525602</v>
      </c>
      <c r="H77" s="4">
        <f t="shared" si="1"/>
        <v>0.5114521366348662</v>
      </c>
      <c r="I77" s="5">
        <f t="shared" si="2"/>
        <v>0.9328621908127208</v>
      </c>
      <c r="J77" s="56">
        <f t="shared" si="3"/>
        <v>-0.06713780918727918</v>
      </c>
      <c r="K77" s="7">
        <f t="shared" si="10"/>
        <v>0.7644848484848481</v>
      </c>
      <c r="L77" s="5">
        <f t="shared" si="6"/>
        <v>0.020734510244999747</v>
      </c>
      <c r="M77" s="6">
        <f t="shared" si="4"/>
        <v>0.019342440652579267</v>
      </c>
      <c r="O77">
        <f t="shared" si="7"/>
        <v>53000</v>
      </c>
      <c r="P77">
        <f t="shared" si="8"/>
        <v>5414.65802390098</v>
      </c>
    </row>
    <row r="78" spans="1:16" ht="13.5" thickBot="1">
      <c r="A78" s="3">
        <f t="shared" si="5"/>
        <v>54</v>
      </c>
      <c r="B78" s="3"/>
      <c r="C78" s="9">
        <v>540</v>
      </c>
      <c r="D78" s="68">
        <v>110</v>
      </c>
      <c r="E78" s="40">
        <f t="shared" si="0"/>
        <v>0</v>
      </c>
      <c r="G78" s="4">
        <f t="shared" si="9"/>
        <v>1.4289972697578162</v>
      </c>
      <c r="H78" s="4">
        <f t="shared" si="1"/>
        <v>0.5625973502983528</v>
      </c>
      <c r="I78" s="5">
        <f t="shared" si="2"/>
        <v>1.0261484098939928</v>
      </c>
      <c r="J78" s="56">
        <f t="shared" si="3"/>
        <v>0.026148409893992808</v>
      </c>
      <c r="K78" s="7">
        <f t="shared" si="10"/>
        <v>0.7789090909090923</v>
      </c>
      <c r="L78" s="5">
        <f t="shared" si="6"/>
        <v>0.021125727419433755</v>
      </c>
      <c r="M78" s="6">
        <f t="shared" si="4"/>
        <v>0.021678131599305872</v>
      </c>
      <c r="O78">
        <f t="shared" si="7"/>
        <v>59400</v>
      </c>
      <c r="P78">
        <f t="shared" si="8"/>
        <v>116.82138284250755</v>
      </c>
    </row>
    <row r="79" spans="1:16" ht="13.5" thickBot="1">
      <c r="A79" s="3">
        <f t="shared" si="5"/>
        <v>55</v>
      </c>
      <c r="B79" s="3"/>
      <c r="C79" s="9">
        <v>550</v>
      </c>
      <c r="D79" s="10">
        <v>105</v>
      </c>
      <c r="E79" s="40">
        <f t="shared" si="0"/>
        <v>0</v>
      </c>
      <c r="G79" s="4">
        <f t="shared" si="9"/>
        <v>1.3640428484051883</v>
      </c>
      <c r="H79" s="4">
        <f t="shared" si="1"/>
        <v>0.5370247434666096</v>
      </c>
      <c r="I79" s="5">
        <f t="shared" si="2"/>
        <v>0.9795053003533569</v>
      </c>
      <c r="J79" s="56">
        <f t="shared" si="3"/>
        <v>-0.020494699646643078</v>
      </c>
      <c r="K79" s="7">
        <f t="shared" si="10"/>
        <v>0.7933333333333294</v>
      </c>
      <c r="L79" s="5">
        <f t="shared" si="6"/>
        <v>0.02151694459386757</v>
      </c>
      <c r="M79" s="6">
        <f t="shared" si="4"/>
        <v>0.021075961277102793</v>
      </c>
      <c r="O79">
        <f t="shared" si="7"/>
        <v>57750</v>
      </c>
      <c r="P79">
        <f t="shared" si="8"/>
        <v>2868.9847417840356</v>
      </c>
    </row>
    <row r="80" spans="1:16" ht="13.5" thickBot="1">
      <c r="A80" s="3">
        <f t="shared" si="5"/>
        <v>56</v>
      </c>
      <c r="B80" s="3"/>
      <c r="C80" s="9">
        <v>560</v>
      </c>
      <c r="D80" s="10">
        <v>110</v>
      </c>
      <c r="E80" s="40">
        <f t="shared" si="0"/>
        <v>0</v>
      </c>
      <c r="F80" s="3"/>
      <c r="G80" s="4">
        <f t="shared" si="9"/>
        <v>1.4289972697578162</v>
      </c>
      <c r="H80" s="4">
        <f t="shared" si="1"/>
        <v>0.5625973502983528</v>
      </c>
      <c r="I80" s="5">
        <f t="shared" si="2"/>
        <v>1.0261484098939928</v>
      </c>
      <c r="J80" s="56">
        <f t="shared" si="3"/>
        <v>0.026148409893992808</v>
      </c>
      <c r="K80" s="7">
        <f t="shared" si="10"/>
        <v>0.8077575757575772</v>
      </c>
      <c r="L80" s="5">
        <f t="shared" si="6"/>
        <v>0.02190816176830167</v>
      </c>
      <c r="M80" s="6">
        <f t="shared" si="4"/>
        <v>0.022481025362243126</v>
      </c>
      <c r="O80">
        <f t="shared" si="7"/>
        <v>61600</v>
      </c>
      <c r="P80">
        <f t="shared" si="8"/>
        <v>121.14810072556338</v>
      </c>
    </row>
    <row r="81" spans="1:16" ht="13.5" thickBot="1">
      <c r="A81" s="3">
        <f t="shared" si="5"/>
        <v>57</v>
      </c>
      <c r="B81" s="3"/>
      <c r="C81" s="9">
        <v>570</v>
      </c>
      <c r="D81" s="10">
        <v>115</v>
      </c>
      <c r="E81" s="40">
        <f t="shared" si="0"/>
        <v>0</v>
      </c>
      <c r="F81" s="3"/>
      <c r="G81" s="4">
        <f t="shared" si="9"/>
        <v>1.4939516911104442</v>
      </c>
      <c r="H81" s="4">
        <f t="shared" si="1"/>
        <v>0.5881699571300961</v>
      </c>
      <c r="I81" s="5">
        <f t="shared" si="2"/>
        <v>1.072791519434629</v>
      </c>
      <c r="J81" s="56">
        <f t="shared" si="3"/>
        <v>0.07279151943462892</v>
      </c>
      <c r="K81" s="7">
        <f t="shared" si="10"/>
        <v>0.8221818181818179</v>
      </c>
      <c r="L81" s="5">
        <f t="shared" si="6"/>
        <v>0.022299378942735582</v>
      </c>
      <c r="M81" s="6">
        <f t="shared" si="4"/>
        <v>0.023922584618425873</v>
      </c>
      <c r="O81">
        <f t="shared" si="7"/>
        <v>65550</v>
      </c>
      <c r="P81">
        <f t="shared" si="8"/>
        <v>2726.688540332909</v>
      </c>
    </row>
    <row r="82" spans="1:16" ht="13.5" thickBot="1">
      <c r="A82" s="3">
        <f t="shared" si="5"/>
        <v>58</v>
      </c>
      <c r="B82" s="3"/>
      <c r="C82" s="9">
        <v>580</v>
      </c>
      <c r="D82" s="10">
        <v>105</v>
      </c>
      <c r="E82" s="40">
        <f t="shared" si="0"/>
        <v>0</v>
      </c>
      <c r="F82" s="3"/>
      <c r="G82" s="4">
        <f t="shared" si="9"/>
        <v>1.3640428484051883</v>
      </c>
      <c r="H82" s="4">
        <f t="shared" si="1"/>
        <v>0.5370247434666096</v>
      </c>
      <c r="I82" s="5">
        <f t="shared" si="2"/>
        <v>0.9795053003533569</v>
      </c>
      <c r="J82" s="56">
        <f t="shared" si="3"/>
        <v>-0.020494699646643078</v>
      </c>
      <c r="K82" s="7">
        <f t="shared" si="10"/>
        <v>0.8366060606060621</v>
      </c>
      <c r="L82" s="5">
        <f t="shared" si="6"/>
        <v>0.022690596117169587</v>
      </c>
      <c r="M82" s="6">
        <f t="shared" si="4"/>
        <v>0.02222555916494491</v>
      </c>
      <c r="O82">
        <f t="shared" si="7"/>
        <v>60900</v>
      </c>
      <c r="P82">
        <f t="shared" si="8"/>
        <v>3025.474818608619</v>
      </c>
    </row>
    <row r="83" spans="1:16" ht="13.5" thickBot="1">
      <c r="A83" s="3">
        <f t="shared" si="5"/>
        <v>59</v>
      </c>
      <c r="B83" s="3"/>
      <c r="C83" s="9">
        <v>590</v>
      </c>
      <c r="D83" s="68">
        <v>120</v>
      </c>
      <c r="E83" s="40">
        <f t="shared" si="0"/>
        <v>0</v>
      </c>
      <c r="G83" s="4">
        <f t="shared" si="9"/>
        <v>1.5589061124630723</v>
      </c>
      <c r="H83" s="4">
        <f t="shared" si="1"/>
        <v>0.6137425639618395</v>
      </c>
      <c r="I83" s="5">
        <f t="shared" si="2"/>
        <v>1.119434628975265</v>
      </c>
      <c r="J83" s="56">
        <f t="shared" si="3"/>
        <v>0.11943462897526502</v>
      </c>
      <c r="K83" s="7">
        <f t="shared" si="10"/>
        <v>0.8510303030303028</v>
      </c>
      <c r="L83" s="5">
        <f t="shared" si="6"/>
        <v>0.023081813291603498</v>
      </c>
      <c r="M83" s="6">
        <f t="shared" si="4"/>
        <v>0.025838581098162502</v>
      </c>
      <c r="O83">
        <f t="shared" si="7"/>
        <v>70800</v>
      </c>
      <c r="P83">
        <f t="shared" si="8"/>
        <v>5772.361822449853</v>
      </c>
    </row>
    <row r="84" spans="1:16" ht="13.5" thickBot="1">
      <c r="A84" s="3">
        <f t="shared" si="5"/>
        <v>60</v>
      </c>
      <c r="B84" s="3"/>
      <c r="C84" s="9">
        <v>600</v>
      </c>
      <c r="D84" s="10">
        <v>105</v>
      </c>
      <c r="E84" s="40">
        <f t="shared" si="0"/>
        <v>0</v>
      </c>
      <c r="G84" s="4">
        <f t="shared" si="9"/>
        <v>1.3640428484051883</v>
      </c>
      <c r="H84" s="4">
        <f t="shared" si="1"/>
        <v>0.5370247434666096</v>
      </c>
      <c r="I84" s="5">
        <f t="shared" si="2"/>
        <v>0.9795053003533569</v>
      </c>
      <c r="J84" s="56">
        <f t="shared" si="3"/>
        <v>-0.020494699646643078</v>
      </c>
      <c r="K84" s="7">
        <f t="shared" si="10"/>
        <v>0.8654545454545435</v>
      </c>
      <c r="L84" s="5">
        <f t="shared" si="6"/>
        <v>0.02347303046603741</v>
      </c>
      <c r="M84" s="6">
        <f t="shared" si="4"/>
        <v>0.02299195775683947</v>
      </c>
      <c r="O84">
        <f t="shared" si="7"/>
        <v>63000</v>
      </c>
      <c r="P84">
        <f t="shared" si="8"/>
        <v>3129.801536491675</v>
      </c>
    </row>
    <row r="85" spans="1:16" ht="13.5" thickBot="1">
      <c r="A85" s="3">
        <f t="shared" si="5"/>
        <v>61</v>
      </c>
      <c r="B85" s="3"/>
      <c r="C85" s="9">
        <v>610</v>
      </c>
      <c r="D85" s="10">
        <v>115</v>
      </c>
      <c r="E85" s="40">
        <f t="shared" si="0"/>
        <v>0</v>
      </c>
      <c r="G85" s="4">
        <f t="shared" si="9"/>
        <v>1.4939516911104442</v>
      </c>
      <c r="H85" s="4">
        <f t="shared" si="1"/>
        <v>0.5881699571300961</v>
      </c>
      <c r="I85" s="5">
        <f t="shared" si="2"/>
        <v>1.072791519434629</v>
      </c>
      <c r="J85" s="56">
        <f t="shared" si="3"/>
        <v>0.07279151943462892</v>
      </c>
      <c r="K85" s="7">
        <f t="shared" si="10"/>
        <v>0.8798787878787877</v>
      </c>
      <c r="L85" s="5">
        <f t="shared" si="6"/>
        <v>0.023864247640471414</v>
      </c>
      <c r="M85" s="6">
        <f t="shared" si="4"/>
        <v>0.025601362486385587</v>
      </c>
      <c r="O85">
        <f t="shared" si="7"/>
        <v>70150</v>
      </c>
      <c r="P85">
        <f t="shared" si="8"/>
        <v>2918.035104566797</v>
      </c>
    </row>
    <row r="86" spans="1:16" ht="13.5" thickBot="1">
      <c r="A86" s="3">
        <f t="shared" si="5"/>
        <v>62</v>
      </c>
      <c r="B86" s="3"/>
      <c r="C86" s="9">
        <v>620</v>
      </c>
      <c r="D86" s="68">
        <v>100</v>
      </c>
      <c r="E86" s="40">
        <f t="shared" si="0"/>
        <v>0</v>
      </c>
      <c r="F86" s="3" t="s">
        <v>47</v>
      </c>
      <c r="G86" s="4">
        <f t="shared" si="9"/>
        <v>1.2990884270525602</v>
      </c>
      <c r="H86" s="4">
        <f t="shared" si="1"/>
        <v>0.5114521366348662</v>
      </c>
      <c r="I86" s="5">
        <f t="shared" si="2"/>
        <v>0.9328621908127208</v>
      </c>
      <c r="J86" s="56">
        <f t="shared" si="3"/>
        <v>-0.06713780918727918</v>
      </c>
      <c r="K86" s="7">
        <f t="shared" si="10"/>
        <v>0.8943030303030319</v>
      </c>
      <c r="L86" s="5">
        <f t="shared" si="6"/>
        <v>0.024255464814905422</v>
      </c>
      <c r="M86" s="6">
        <f t="shared" si="4"/>
        <v>0.022627006046413538</v>
      </c>
      <c r="O86">
        <f t="shared" si="7"/>
        <v>62000</v>
      </c>
      <c r="P86">
        <f t="shared" si="8"/>
        <v>6334.128254374731</v>
      </c>
    </row>
    <row r="87" spans="1:16" ht="13.5" thickBot="1">
      <c r="A87" s="3">
        <f t="shared" si="5"/>
        <v>63</v>
      </c>
      <c r="B87" s="3"/>
      <c r="C87" s="9">
        <v>630</v>
      </c>
      <c r="D87" s="10">
        <v>110</v>
      </c>
      <c r="E87" s="40">
        <f t="shared" si="0"/>
        <v>0</v>
      </c>
      <c r="G87" s="4">
        <f t="shared" si="9"/>
        <v>1.4289972697578162</v>
      </c>
      <c r="H87" s="4">
        <f t="shared" si="1"/>
        <v>0.5625973502983528</v>
      </c>
      <c r="I87" s="5">
        <f t="shared" si="2"/>
        <v>1.0261484098939928</v>
      </c>
      <c r="J87" s="56">
        <f t="shared" si="3"/>
        <v>0.026148409893992808</v>
      </c>
      <c r="K87" s="7">
        <f t="shared" si="10"/>
        <v>0.9087272727272726</v>
      </c>
      <c r="L87" s="5">
        <f t="shared" si="6"/>
        <v>0.024646681989339333</v>
      </c>
      <c r="M87" s="6">
        <f t="shared" si="4"/>
        <v>0.025291153532523467</v>
      </c>
      <c r="O87">
        <f t="shared" si="7"/>
        <v>69300</v>
      </c>
      <c r="P87">
        <f t="shared" si="8"/>
        <v>136.2916133162588</v>
      </c>
    </row>
    <row r="88" spans="1:16" ht="13.5" thickBot="1">
      <c r="A88" s="3">
        <f t="shared" si="5"/>
        <v>64</v>
      </c>
      <c r="B88" s="3"/>
      <c r="C88" s="9">
        <v>640</v>
      </c>
      <c r="D88" s="10">
        <v>100</v>
      </c>
      <c r="E88" s="40">
        <f t="shared" si="0"/>
        <v>0</v>
      </c>
      <c r="G88" s="4">
        <f t="shared" si="9"/>
        <v>1.2990884270525602</v>
      </c>
      <c r="H88" s="4">
        <f t="shared" si="1"/>
        <v>0.5114521366348662</v>
      </c>
      <c r="I88" s="5">
        <f t="shared" si="2"/>
        <v>0.9328621908127208</v>
      </c>
      <c r="J88" s="56">
        <f t="shared" si="3"/>
        <v>-0.06713780918727918</v>
      </c>
      <c r="K88" s="7">
        <f t="shared" si="10"/>
        <v>0.9231515151515133</v>
      </c>
      <c r="L88" s="5">
        <f t="shared" si="6"/>
        <v>0.02503789916377324</v>
      </c>
      <c r="M88" s="6">
        <f t="shared" si="4"/>
        <v>0.023356909467265496</v>
      </c>
      <c r="O88">
        <f t="shared" si="7"/>
        <v>64000</v>
      </c>
      <c r="P88">
        <f t="shared" si="8"/>
        <v>6538.454972257787</v>
      </c>
    </row>
    <row r="89" spans="1:16" ht="13.5" thickBot="1">
      <c r="A89" s="3">
        <f t="shared" si="5"/>
        <v>65</v>
      </c>
      <c r="B89" s="3"/>
      <c r="C89" s="9">
        <v>650</v>
      </c>
      <c r="D89" s="10">
        <v>100</v>
      </c>
      <c r="E89" s="40">
        <f aca="true" t="shared" si="11" ref="E89:E152">IF(AND(D89="",C89&lt;&gt;""),$J$16,0)</f>
        <v>0</v>
      </c>
      <c r="G89" s="4">
        <f t="shared" si="9"/>
        <v>1.2990884270525602</v>
      </c>
      <c r="H89" s="4">
        <f aca="true" t="shared" si="12" ref="H89:H152">G89/2.54</f>
        <v>0.5114521366348662</v>
      </c>
      <c r="I89" s="5">
        <f aca="true" t="shared" si="13" ref="I89:I152">(G89/$J$14)</f>
        <v>0.9328621908127208</v>
      </c>
      <c r="J89" s="56">
        <f aca="true" t="shared" si="14" ref="J89:J152">IF(C89&gt;0,I89-1,0)</f>
        <v>-0.06713780918727918</v>
      </c>
      <c r="K89" s="7">
        <f t="shared" si="10"/>
        <v>0.9375757575757575</v>
      </c>
      <c r="L89" s="5">
        <f t="shared" si="6"/>
        <v>0.02542911633820725</v>
      </c>
      <c r="M89" s="6">
        <f aca="true" t="shared" si="15" ref="M89:M152">L89*I89</f>
        <v>0.023721861177691567</v>
      </c>
      <c r="O89">
        <f t="shared" si="7"/>
        <v>65000</v>
      </c>
      <c r="P89">
        <f t="shared" si="8"/>
        <v>6640.6183311993145</v>
      </c>
    </row>
    <row r="90" spans="1:16" ht="13.5" thickBot="1">
      <c r="A90" s="3">
        <f aca="true" t="shared" si="16" ref="A90:A152">A89+1</f>
        <v>66</v>
      </c>
      <c r="B90" s="3"/>
      <c r="C90" s="9">
        <v>660</v>
      </c>
      <c r="D90" s="10">
        <v>120</v>
      </c>
      <c r="E90" s="40">
        <f t="shared" si="11"/>
        <v>0</v>
      </c>
      <c r="G90" s="4">
        <f t="shared" si="9"/>
        <v>1.5589061124630723</v>
      </c>
      <c r="H90" s="4">
        <f t="shared" si="12"/>
        <v>0.6137425639618395</v>
      </c>
      <c r="I90" s="5">
        <f t="shared" si="13"/>
        <v>1.119434628975265</v>
      </c>
      <c r="J90" s="56">
        <f t="shared" si="14"/>
        <v>0.11943462897526502</v>
      </c>
      <c r="K90" s="7">
        <f t="shared" si="10"/>
        <v>0.9520000000000053</v>
      </c>
      <c r="L90" s="5">
        <f aca="true" t="shared" si="17" ref="L90:L153">(K90/K$206)</f>
        <v>0.02582033351264135</v>
      </c>
      <c r="M90" s="6">
        <f t="shared" si="15"/>
        <v>0.028904175465741273</v>
      </c>
      <c r="O90">
        <f aca="true" t="shared" si="18" ref="O90:O153">(D90+E90)*C90</f>
        <v>79200</v>
      </c>
      <c r="P90">
        <f aca="true" t="shared" si="19" ref="P90:P153">C90*ABS((D90+E90)-O$207)</f>
        <v>6457.218309859158</v>
      </c>
    </row>
    <row r="91" spans="1:16" ht="13.5" thickBot="1">
      <c r="A91" s="3">
        <f t="shared" si="16"/>
        <v>67</v>
      </c>
      <c r="B91" s="3"/>
      <c r="C91" s="9">
        <v>670</v>
      </c>
      <c r="D91" s="68">
        <v>120</v>
      </c>
      <c r="E91" s="40">
        <f t="shared" si="11"/>
        <v>0</v>
      </c>
      <c r="G91" s="4">
        <f aca="true" t="shared" si="20" ref="G91:G154">(D91+E91)/$J$19</f>
        <v>1.5589061124630723</v>
      </c>
      <c r="H91" s="4">
        <f t="shared" si="12"/>
        <v>0.6137425639618395</v>
      </c>
      <c r="I91" s="5">
        <f t="shared" si="13"/>
        <v>1.119434628975265</v>
      </c>
      <c r="J91" s="56">
        <f t="shared" si="14"/>
        <v>0.11943462897526502</v>
      </c>
      <c r="K91" s="7">
        <f aca="true" t="shared" si="21" ref="K91:K154">IF(C91&gt;0,(((C91+(D$15/2))^2*3.1416)/43560)-(((C90+(D$15/2))^2*3.1416)/43560),0)</f>
        <v>0.9664242424242389</v>
      </c>
      <c r="L91" s="5">
        <f t="shared" si="17"/>
        <v>0.026211550687075067</v>
      </c>
      <c r="M91" s="6">
        <f t="shared" si="15"/>
        <v>0.02934211751825223</v>
      </c>
      <c r="O91">
        <f t="shared" si="18"/>
        <v>80400</v>
      </c>
      <c r="P91">
        <f t="shared" si="19"/>
        <v>6555.05495091763</v>
      </c>
    </row>
    <row r="92" spans="1:16" ht="13.5" thickBot="1">
      <c r="A92" s="3">
        <f t="shared" si="16"/>
        <v>68</v>
      </c>
      <c r="B92" s="3"/>
      <c r="C92" s="9">
        <v>680</v>
      </c>
      <c r="D92" s="41">
        <v>130</v>
      </c>
      <c r="E92" s="40">
        <f t="shared" si="11"/>
        <v>0</v>
      </c>
      <c r="G92" s="4">
        <f t="shared" si="20"/>
        <v>1.6888149551683282</v>
      </c>
      <c r="H92" s="4">
        <f t="shared" si="12"/>
        <v>0.664887777625326</v>
      </c>
      <c r="I92" s="5">
        <f t="shared" si="13"/>
        <v>1.212720848056537</v>
      </c>
      <c r="J92" s="56">
        <f t="shared" si="14"/>
        <v>0.21272084805653702</v>
      </c>
      <c r="K92" s="7">
        <f t="shared" si="21"/>
        <v>0.9808484848484866</v>
      </c>
      <c r="L92" s="5">
        <f t="shared" si="17"/>
        <v>0.026602767861509172</v>
      </c>
      <c r="M92" s="6">
        <f t="shared" si="15"/>
        <v>0.03226173120166059</v>
      </c>
      <c r="O92">
        <f t="shared" si="18"/>
        <v>88400</v>
      </c>
      <c r="P92">
        <f t="shared" si="19"/>
        <v>13452.891591976102</v>
      </c>
    </row>
    <row r="93" spans="1:16" ht="13.5" thickBot="1">
      <c r="A93" s="3">
        <f t="shared" si="16"/>
        <v>69</v>
      </c>
      <c r="B93" s="3"/>
      <c r="C93" s="9">
        <v>690</v>
      </c>
      <c r="D93" s="41">
        <v>130</v>
      </c>
      <c r="E93" s="40">
        <f t="shared" si="11"/>
        <v>0</v>
      </c>
      <c r="G93" s="4">
        <f t="shared" si="20"/>
        <v>1.6888149551683282</v>
      </c>
      <c r="H93" s="4">
        <f t="shared" si="12"/>
        <v>0.664887777625326</v>
      </c>
      <c r="I93" s="5">
        <f t="shared" si="13"/>
        <v>1.212720848056537</v>
      </c>
      <c r="J93" s="56">
        <f t="shared" si="14"/>
        <v>0.21272084805653702</v>
      </c>
      <c r="K93" s="7">
        <f t="shared" si="21"/>
        <v>0.9952727272727273</v>
      </c>
      <c r="L93" s="5">
        <f t="shared" si="17"/>
        <v>0.026993985035943083</v>
      </c>
      <c r="M93" s="6">
        <f t="shared" si="15"/>
        <v>0.03273616842521437</v>
      </c>
      <c r="O93">
        <f t="shared" si="18"/>
        <v>89700</v>
      </c>
      <c r="P93">
        <f t="shared" si="19"/>
        <v>13650.728233034573</v>
      </c>
    </row>
    <row r="94" spans="1:16" ht="13.5" thickBot="1">
      <c r="A94" s="3">
        <f t="shared" si="16"/>
        <v>70</v>
      </c>
      <c r="B94" s="3"/>
      <c r="C94" s="9">
        <v>700</v>
      </c>
      <c r="D94" s="41">
        <v>120</v>
      </c>
      <c r="E94" s="40">
        <f t="shared" si="11"/>
        <v>0</v>
      </c>
      <c r="G94" s="4">
        <f t="shared" si="20"/>
        <v>1.5589061124630723</v>
      </c>
      <c r="H94" s="4">
        <f t="shared" si="12"/>
        <v>0.6137425639618395</v>
      </c>
      <c r="I94" s="5">
        <f t="shared" si="13"/>
        <v>1.119434628975265</v>
      </c>
      <c r="J94" s="56">
        <f t="shared" si="14"/>
        <v>0.11943462897526502</v>
      </c>
      <c r="K94" s="7">
        <f t="shared" si="21"/>
        <v>1.009696969696968</v>
      </c>
      <c r="L94" s="5">
        <f t="shared" si="17"/>
        <v>0.02738520221037699</v>
      </c>
      <c r="M94" s="6">
        <f t="shared" si="15"/>
        <v>0.030655943675785974</v>
      </c>
      <c r="O94">
        <f t="shared" si="18"/>
        <v>84000</v>
      </c>
      <c r="P94">
        <f t="shared" si="19"/>
        <v>6848.564874093046</v>
      </c>
    </row>
    <row r="95" spans="1:16" ht="13.5" thickBot="1">
      <c r="A95" s="3">
        <f t="shared" si="16"/>
        <v>71</v>
      </c>
      <c r="B95" s="3"/>
      <c r="C95" s="9">
        <v>710</v>
      </c>
      <c r="D95" s="41">
        <v>90</v>
      </c>
      <c r="E95" s="40">
        <f t="shared" si="11"/>
        <v>0</v>
      </c>
      <c r="G95" s="4">
        <f t="shared" si="20"/>
        <v>1.1691795843473043</v>
      </c>
      <c r="H95" s="4">
        <f t="shared" si="12"/>
        <v>0.46030692297137965</v>
      </c>
      <c r="I95" s="5">
        <f t="shared" si="13"/>
        <v>0.8395759717314488</v>
      </c>
      <c r="J95" s="56">
        <f t="shared" si="14"/>
        <v>-0.16042402826855118</v>
      </c>
      <c r="K95" s="7">
        <f t="shared" si="21"/>
        <v>1.0241212121212087</v>
      </c>
      <c r="L95" s="5">
        <f t="shared" si="17"/>
        <v>0.027776419384810902</v>
      </c>
      <c r="M95" s="6">
        <f t="shared" si="15"/>
        <v>0.023320414296222863</v>
      </c>
      <c r="O95">
        <f t="shared" si="18"/>
        <v>63900</v>
      </c>
      <c r="P95">
        <f t="shared" si="19"/>
        <v>14353.598484848482</v>
      </c>
    </row>
    <row r="96" spans="1:16" ht="13.5" thickBot="1">
      <c r="A96" s="3">
        <f t="shared" si="16"/>
        <v>72</v>
      </c>
      <c r="B96" s="3"/>
      <c r="C96" s="9"/>
      <c r="D96" s="41"/>
      <c r="E96" s="40">
        <f t="shared" si="11"/>
        <v>0</v>
      </c>
      <c r="F96">
        <v>50</v>
      </c>
      <c r="G96" s="4">
        <f t="shared" si="20"/>
        <v>0</v>
      </c>
      <c r="H96" s="4">
        <f t="shared" si="12"/>
        <v>0</v>
      </c>
      <c r="I96" s="5">
        <f t="shared" si="13"/>
        <v>0</v>
      </c>
      <c r="J96" s="56">
        <f t="shared" si="14"/>
        <v>0</v>
      </c>
      <c r="K96" s="7">
        <f t="shared" si="21"/>
        <v>0</v>
      </c>
      <c r="L96" s="5">
        <f t="shared" si="17"/>
        <v>0</v>
      </c>
      <c r="M96" s="6">
        <f t="shared" si="15"/>
        <v>0</v>
      </c>
      <c r="O96">
        <f t="shared" si="18"/>
        <v>0</v>
      </c>
      <c r="P96">
        <f t="shared" si="19"/>
        <v>0</v>
      </c>
    </row>
    <row r="97" spans="1:16" ht="13.5" thickBot="1">
      <c r="A97" s="3">
        <f t="shared" si="16"/>
        <v>73</v>
      </c>
      <c r="B97" s="3"/>
      <c r="C97" s="9"/>
      <c r="D97" s="41"/>
      <c r="E97" s="40">
        <f t="shared" si="11"/>
        <v>0</v>
      </c>
      <c r="F97">
        <v>25</v>
      </c>
      <c r="G97" s="4">
        <f t="shared" si="20"/>
        <v>0</v>
      </c>
      <c r="H97" s="4">
        <f t="shared" si="12"/>
        <v>0</v>
      </c>
      <c r="I97" s="5">
        <f t="shared" si="13"/>
        <v>0</v>
      </c>
      <c r="J97" s="56">
        <f t="shared" si="14"/>
        <v>0</v>
      </c>
      <c r="K97" s="7">
        <f t="shared" si="21"/>
        <v>0</v>
      </c>
      <c r="L97" s="5">
        <f t="shared" si="17"/>
        <v>0</v>
      </c>
      <c r="M97" s="6">
        <f t="shared" si="15"/>
        <v>0</v>
      </c>
      <c r="O97">
        <f t="shared" si="18"/>
        <v>0</v>
      </c>
      <c r="P97">
        <f t="shared" si="19"/>
        <v>0</v>
      </c>
    </row>
    <row r="98" spans="1:16" ht="13.5" thickBot="1">
      <c r="A98" s="3">
        <f t="shared" si="16"/>
        <v>74</v>
      </c>
      <c r="B98" s="3"/>
      <c r="C98" s="9"/>
      <c r="D98" s="41"/>
      <c r="E98" s="40">
        <f t="shared" si="11"/>
        <v>0</v>
      </c>
      <c r="F98">
        <v>20</v>
      </c>
      <c r="G98" s="4">
        <f t="shared" si="20"/>
        <v>0</v>
      </c>
      <c r="H98" s="4">
        <f t="shared" si="12"/>
        <v>0</v>
      </c>
      <c r="I98" s="5">
        <f t="shared" si="13"/>
        <v>0</v>
      </c>
      <c r="J98" s="56">
        <f t="shared" si="14"/>
        <v>0</v>
      </c>
      <c r="K98" s="7">
        <f t="shared" si="21"/>
        <v>0</v>
      </c>
      <c r="L98" s="5">
        <f t="shared" si="17"/>
        <v>0</v>
      </c>
      <c r="M98" s="6">
        <f t="shared" si="15"/>
        <v>0</v>
      </c>
      <c r="O98">
        <f t="shared" si="18"/>
        <v>0</v>
      </c>
      <c r="P98">
        <f t="shared" si="19"/>
        <v>0</v>
      </c>
    </row>
    <row r="99" spans="1:16" ht="13.5" thickBot="1">
      <c r="A99" s="3">
        <f t="shared" si="16"/>
        <v>75</v>
      </c>
      <c r="B99" s="3"/>
      <c r="C99" s="9"/>
      <c r="D99" s="41"/>
      <c r="E99" s="40">
        <f t="shared" si="11"/>
        <v>0</v>
      </c>
      <c r="F99" s="69" t="s">
        <v>56</v>
      </c>
      <c r="G99" s="4">
        <f t="shared" si="20"/>
        <v>0</v>
      </c>
      <c r="H99" s="4">
        <f t="shared" si="12"/>
        <v>0</v>
      </c>
      <c r="I99" s="5">
        <f t="shared" si="13"/>
        <v>0</v>
      </c>
      <c r="J99" s="56">
        <f t="shared" si="14"/>
        <v>0</v>
      </c>
      <c r="K99" s="7">
        <f t="shared" si="21"/>
        <v>0</v>
      </c>
      <c r="L99" s="5">
        <f t="shared" si="17"/>
        <v>0</v>
      </c>
      <c r="M99" s="6">
        <f t="shared" si="15"/>
        <v>0</v>
      </c>
      <c r="O99">
        <f t="shared" si="18"/>
        <v>0</v>
      </c>
      <c r="P99">
        <f t="shared" si="19"/>
        <v>0</v>
      </c>
    </row>
    <row r="100" spans="1:16" ht="13.5" thickBot="1">
      <c r="A100" s="3">
        <f t="shared" si="16"/>
        <v>76</v>
      </c>
      <c r="B100" s="3"/>
      <c r="C100" s="9"/>
      <c r="D100" s="41"/>
      <c r="E100" s="40">
        <f t="shared" si="11"/>
        <v>0</v>
      </c>
      <c r="F100" s="3" t="s">
        <v>51</v>
      </c>
      <c r="G100" s="4">
        <f t="shared" si="20"/>
        <v>0</v>
      </c>
      <c r="H100" s="4">
        <f t="shared" si="12"/>
        <v>0</v>
      </c>
      <c r="I100" s="5">
        <f t="shared" si="13"/>
        <v>0</v>
      </c>
      <c r="J100" s="56">
        <f t="shared" si="14"/>
        <v>0</v>
      </c>
      <c r="K100" s="7">
        <f t="shared" si="21"/>
        <v>0</v>
      </c>
      <c r="L100" s="5">
        <f t="shared" si="17"/>
        <v>0</v>
      </c>
      <c r="M100" s="6">
        <f t="shared" si="15"/>
        <v>0</v>
      </c>
      <c r="O100">
        <f t="shared" si="18"/>
        <v>0</v>
      </c>
      <c r="P100">
        <f t="shared" si="19"/>
        <v>0</v>
      </c>
    </row>
    <row r="101" spans="1:16" ht="13.5" thickBot="1">
      <c r="A101" s="3">
        <f t="shared" si="16"/>
        <v>77</v>
      </c>
      <c r="B101" s="3"/>
      <c r="C101" s="9"/>
      <c r="D101" s="41"/>
      <c r="E101" s="40">
        <f t="shared" si="11"/>
        <v>0</v>
      </c>
      <c r="F101" s="3"/>
      <c r="G101" s="4">
        <f t="shared" si="20"/>
        <v>0</v>
      </c>
      <c r="H101" s="4">
        <f t="shared" si="12"/>
        <v>0</v>
      </c>
      <c r="I101" s="5">
        <f t="shared" si="13"/>
        <v>0</v>
      </c>
      <c r="J101" s="56">
        <f t="shared" si="14"/>
        <v>0</v>
      </c>
      <c r="K101" s="7">
        <f t="shared" si="21"/>
        <v>0</v>
      </c>
      <c r="L101" s="5">
        <f t="shared" si="17"/>
        <v>0</v>
      </c>
      <c r="M101" s="6">
        <f t="shared" si="15"/>
        <v>0</v>
      </c>
      <c r="O101">
        <f t="shared" si="18"/>
        <v>0</v>
      </c>
      <c r="P101">
        <f t="shared" si="19"/>
        <v>0</v>
      </c>
    </row>
    <row r="102" spans="1:16" ht="13.5" thickBot="1">
      <c r="A102" s="3">
        <f t="shared" si="16"/>
        <v>78</v>
      </c>
      <c r="B102" s="3"/>
      <c r="C102" s="9"/>
      <c r="D102" s="41"/>
      <c r="E102" s="40">
        <f t="shared" si="11"/>
        <v>0</v>
      </c>
      <c r="F102" s="3"/>
      <c r="G102" s="4">
        <f t="shared" si="20"/>
        <v>0</v>
      </c>
      <c r="H102" s="4">
        <f t="shared" si="12"/>
        <v>0</v>
      </c>
      <c r="I102" s="5">
        <f t="shared" si="13"/>
        <v>0</v>
      </c>
      <c r="J102" s="56">
        <f t="shared" si="14"/>
        <v>0</v>
      </c>
      <c r="K102" s="7">
        <f t="shared" si="21"/>
        <v>0</v>
      </c>
      <c r="L102" s="5">
        <f t="shared" si="17"/>
        <v>0</v>
      </c>
      <c r="M102" s="6">
        <f t="shared" si="15"/>
        <v>0</v>
      </c>
      <c r="O102">
        <f t="shared" si="18"/>
        <v>0</v>
      </c>
      <c r="P102">
        <f t="shared" si="19"/>
        <v>0</v>
      </c>
    </row>
    <row r="103" spans="1:16" ht="13.5" thickBot="1">
      <c r="A103" s="3">
        <f t="shared" si="16"/>
        <v>79</v>
      </c>
      <c r="B103" s="3"/>
      <c r="C103" s="9"/>
      <c r="D103" s="41"/>
      <c r="E103" s="40">
        <f t="shared" si="11"/>
        <v>0</v>
      </c>
      <c r="F103" s="3"/>
      <c r="G103" s="4">
        <f t="shared" si="20"/>
        <v>0</v>
      </c>
      <c r="H103" s="4">
        <f t="shared" si="12"/>
        <v>0</v>
      </c>
      <c r="I103" s="5">
        <f t="shared" si="13"/>
        <v>0</v>
      </c>
      <c r="J103" s="56">
        <f t="shared" si="14"/>
        <v>0</v>
      </c>
      <c r="K103" s="7">
        <f t="shared" si="21"/>
        <v>0</v>
      </c>
      <c r="L103" s="5">
        <f t="shared" si="17"/>
        <v>0</v>
      </c>
      <c r="M103" s="6">
        <f t="shared" si="15"/>
        <v>0</v>
      </c>
      <c r="O103">
        <f t="shared" si="18"/>
        <v>0</v>
      </c>
      <c r="P103">
        <f t="shared" si="19"/>
        <v>0</v>
      </c>
    </row>
    <row r="104" spans="1:16" ht="13.5" thickBot="1">
      <c r="A104" s="3">
        <f t="shared" si="16"/>
        <v>80</v>
      </c>
      <c r="B104" s="3"/>
      <c r="C104" s="9"/>
      <c r="D104" s="41"/>
      <c r="E104" s="40">
        <f t="shared" si="11"/>
        <v>0</v>
      </c>
      <c r="G104" s="4">
        <f t="shared" si="20"/>
        <v>0</v>
      </c>
      <c r="H104" s="4">
        <f t="shared" si="12"/>
        <v>0</v>
      </c>
      <c r="I104" s="5">
        <f t="shared" si="13"/>
        <v>0</v>
      </c>
      <c r="J104" s="56">
        <f t="shared" si="14"/>
        <v>0</v>
      </c>
      <c r="K104" s="7">
        <f t="shared" si="21"/>
        <v>0</v>
      </c>
      <c r="L104" s="5">
        <f t="shared" si="17"/>
        <v>0</v>
      </c>
      <c r="M104" s="6">
        <f t="shared" si="15"/>
        <v>0</v>
      </c>
      <c r="O104">
        <f t="shared" si="18"/>
        <v>0</v>
      </c>
      <c r="P104">
        <f t="shared" si="19"/>
        <v>0</v>
      </c>
    </row>
    <row r="105" spans="1:16" ht="13.5" thickBot="1">
      <c r="A105" s="3">
        <f t="shared" si="16"/>
        <v>81</v>
      </c>
      <c r="B105" s="3"/>
      <c r="C105" s="9"/>
      <c r="D105" s="41"/>
      <c r="E105" s="40">
        <f t="shared" si="11"/>
        <v>0</v>
      </c>
      <c r="F105" s="3"/>
      <c r="G105" s="4">
        <f t="shared" si="20"/>
        <v>0</v>
      </c>
      <c r="H105" s="4">
        <f t="shared" si="12"/>
        <v>0</v>
      </c>
      <c r="I105" s="5">
        <f t="shared" si="13"/>
        <v>0</v>
      </c>
      <c r="J105" s="56">
        <f t="shared" si="14"/>
        <v>0</v>
      </c>
      <c r="K105" s="7">
        <f t="shared" si="21"/>
        <v>0</v>
      </c>
      <c r="L105" s="5">
        <f t="shared" si="17"/>
        <v>0</v>
      </c>
      <c r="M105" s="6">
        <f t="shared" si="15"/>
        <v>0</v>
      </c>
      <c r="O105">
        <f t="shared" si="18"/>
        <v>0</v>
      </c>
      <c r="P105">
        <f t="shared" si="19"/>
        <v>0</v>
      </c>
    </row>
    <row r="106" spans="1:16" ht="13.5" thickBot="1">
      <c r="A106" s="3">
        <f t="shared" si="16"/>
        <v>82</v>
      </c>
      <c r="B106" s="3"/>
      <c r="C106" s="9"/>
      <c r="D106" s="41"/>
      <c r="E106" s="40">
        <f t="shared" si="11"/>
        <v>0</v>
      </c>
      <c r="F106" s="3"/>
      <c r="G106" s="4">
        <f t="shared" si="20"/>
        <v>0</v>
      </c>
      <c r="H106" s="4">
        <f t="shared" si="12"/>
        <v>0</v>
      </c>
      <c r="I106" s="5">
        <f t="shared" si="13"/>
        <v>0</v>
      </c>
      <c r="J106" s="56">
        <f t="shared" si="14"/>
        <v>0</v>
      </c>
      <c r="K106" s="7">
        <f t="shared" si="21"/>
        <v>0</v>
      </c>
      <c r="L106" s="5">
        <f t="shared" si="17"/>
        <v>0</v>
      </c>
      <c r="M106" s="6">
        <f t="shared" si="15"/>
        <v>0</v>
      </c>
      <c r="O106">
        <f t="shared" si="18"/>
        <v>0</v>
      </c>
      <c r="P106">
        <f t="shared" si="19"/>
        <v>0</v>
      </c>
    </row>
    <row r="107" spans="1:16" ht="13.5" thickBot="1">
      <c r="A107" s="3">
        <f t="shared" si="16"/>
        <v>83</v>
      </c>
      <c r="B107" s="3"/>
      <c r="C107" s="9"/>
      <c r="D107" s="41"/>
      <c r="E107" s="40">
        <f t="shared" si="11"/>
        <v>0</v>
      </c>
      <c r="F107" s="3"/>
      <c r="G107" s="4">
        <f t="shared" si="20"/>
        <v>0</v>
      </c>
      <c r="H107" s="4">
        <f t="shared" si="12"/>
        <v>0</v>
      </c>
      <c r="I107" s="5">
        <f t="shared" si="13"/>
        <v>0</v>
      </c>
      <c r="J107" s="56">
        <f t="shared" si="14"/>
        <v>0</v>
      </c>
      <c r="K107" s="7">
        <f t="shared" si="21"/>
        <v>0</v>
      </c>
      <c r="L107" s="5">
        <f t="shared" si="17"/>
        <v>0</v>
      </c>
      <c r="M107" s="6">
        <f t="shared" si="15"/>
        <v>0</v>
      </c>
      <c r="O107">
        <f t="shared" si="18"/>
        <v>0</v>
      </c>
      <c r="P107">
        <f t="shared" si="19"/>
        <v>0</v>
      </c>
    </row>
    <row r="108" spans="1:16" ht="13.5" thickBot="1">
      <c r="A108" s="3">
        <f t="shared" si="16"/>
        <v>84</v>
      </c>
      <c r="B108" s="3"/>
      <c r="C108" s="9"/>
      <c r="D108" s="41"/>
      <c r="E108" s="40">
        <f t="shared" si="11"/>
        <v>0</v>
      </c>
      <c r="F108" s="3"/>
      <c r="G108" s="4">
        <f t="shared" si="20"/>
        <v>0</v>
      </c>
      <c r="H108" s="4">
        <f t="shared" si="12"/>
        <v>0</v>
      </c>
      <c r="I108" s="5">
        <f t="shared" si="13"/>
        <v>0</v>
      </c>
      <c r="J108" s="56">
        <f t="shared" si="14"/>
        <v>0</v>
      </c>
      <c r="K108" s="7">
        <f t="shared" si="21"/>
        <v>0</v>
      </c>
      <c r="L108" s="5">
        <f t="shared" si="17"/>
        <v>0</v>
      </c>
      <c r="M108" s="6">
        <f t="shared" si="15"/>
        <v>0</v>
      </c>
      <c r="O108">
        <f t="shared" si="18"/>
        <v>0</v>
      </c>
      <c r="P108">
        <f t="shared" si="19"/>
        <v>0</v>
      </c>
    </row>
    <row r="109" spans="1:16" ht="13.5" thickBot="1">
      <c r="A109" s="3">
        <f t="shared" si="16"/>
        <v>85</v>
      </c>
      <c r="B109" s="3"/>
      <c r="C109" s="9"/>
      <c r="D109" s="41"/>
      <c r="E109" s="40">
        <f t="shared" si="11"/>
        <v>0</v>
      </c>
      <c r="F109" s="3"/>
      <c r="G109" s="4">
        <f t="shared" si="20"/>
        <v>0</v>
      </c>
      <c r="H109" s="4">
        <f t="shared" si="12"/>
        <v>0</v>
      </c>
      <c r="I109" s="5">
        <f t="shared" si="13"/>
        <v>0</v>
      </c>
      <c r="J109" s="56">
        <f t="shared" si="14"/>
        <v>0</v>
      </c>
      <c r="K109" s="7">
        <f t="shared" si="21"/>
        <v>0</v>
      </c>
      <c r="L109" s="5">
        <f t="shared" si="17"/>
        <v>0</v>
      </c>
      <c r="M109" s="6">
        <f t="shared" si="15"/>
        <v>0</v>
      </c>
      <c r="O109">
        <f t="shared" si="18"/>
        <v>0</v>
      </c>
      <c r="P109">
        <f t="shared" si="19"/>
        <v>0</v>
      </c>
    </row>
    <row r="110" spans="1:16" ht="13.5" thickBot="1">
      <c r="A110" s="3">
        <f t="shared" si="16"/>
        <v>86</v>
      </c>
      <c r="B110" s="3"/>
      <c r="C110" s="9"/>
      <c r="D110" s="41"/>
      <c r="E110" s="40">
        <f t="shared" si="11"/>
        <v>0</v>
      </c>
      <c r="F110" s="3"/>
      <c r="G110" s="4">
        <f t="shared" si="20"/>
        <v>0</v>
      </c>
      <c r="H110" s="4">
        <f t="shared" si="12"/>
        <v>0</v>
      </c>
      <c r="I110" s="5">
        <f t="shared" si="13"/>
        <v>0</v>
      </c>
      <c r="J110" s="56">
        <f t="shared" si="14"/>
        <v>0</v>
      </c>
      <c r="K110" s="7">
        <f t="shared" si="21"/>
        <v>0</v>
      </c>
      <c r="L110" s="5">
        <f t="shared" si="17"/>
        <v>0</v>
      </c>
      <c r="M110" s="6">
        <f t="shared" si="15"/>
        <v>0</v>
      </c>
      <c r="O110">
        <f t="shared" si="18"/>
        <v>0</v>
      </c>
      <c r="P110">
        <f t="shared" si="19"/>
        <v>0</v>
      </c>
    </row>
    <row r="111" spans="1:16" ht="13.5" thickBot="1">
      <c r="A111" s="3">
        <f t="shared" si="16"/>
        <v>87</v>
      </c>
      <c r="B111" s="3"/>
      <c r="C111" s="9"/>
      <c r="D111" s="41"/>
      <c r="E111" s="40">
        <f t="shared" si="11"/>
        <v>0</v>
      </c>
      <c r="F111" s="3"/>
      <c r="G111" s="4">
        <f t="shared" si="20"/>
        <v>0</v>
      </c>
      <c r="H111" s="4">
        <f t="shared" si="12"/>
        <v>0</v>
      </c>
      <c r="I111" s="5">
        <f t="shared" si="13"/>
        <v>0</v>
      </c>
      <c r="J111" s="56">
        <f t="shared" si="14"/>
        <v>0</v>
      </c>
      <c r="K111" s="7">
        <f t="shared" si="21"/>
        <v>0</v>
      </c>
      <c r="L111" s="5">
        <f t="shared" si="17"/>
        <v>0</v>
      </c>
      <c r="M111" s="6">
        <f t="shared" si="15"/>
        <v>0</v>
      </c>
      <c r="O111">
        <f t="shared" si="18"/>
        <v>0</v>
      </c>
      <c r="P111">
        <f t="shared" si="19"/>
        <v>0</v>
      </c>
    </row>
    <row r="112" spans="1:16" ht="13.5" thickBot="1">
      <c r="A112" s="3">
        <f t="shared" si="16"/>
        <v>88</v>
      </c>
      <c r="B112" s="3"/>
      <c r="C112" s="9"/>
      <c r="D112" s="41"/>
      <c r="E112" s="40">
        <f t="shared" si="11"/>
        <v>0</v>
      </c>
      <c r="F112" s="3"/>
      <c r="G112" s="4">
        <f t="shared" si="20"/>
        <v>0</v>
      </c>
      <c r="H112" s="4">
        <f t="shared" si="12"/>
        <v>0</v>
      </c>
      <c r="I112" s="5">
        <f t="shared" si="13"/>
        <v>0</v>
      </c>
      <c r="J112" s="56">
        <f t="shared" si="14"/>
        <v>0</v>
      </c>
      <c r="K112" s="7">
        <f t="shared" si="21"/>
        <v>0</v>
      </c>
      <c r="L112" s="5">
        <f t="shared" si="17"/>
        <v>0</v>
      </c>
      <c r="M112" s="6">
        <f t="shared" si="15"/>
        <v>0</v>
      </c>
      <c r="O112">
        <f t="shared" si="18"/>
        <v>0</v>
      </c>
      <c r="P112">
        <f t="shared" si="19"/>
        <v>0</v>
      </c>
    </row>
    <row r="113" spans="1:16" ht="13.5" thickBot="1">
      <c r="A113" s="3">
        <f t="shared" si="16"/>
        <v>89</v>
      </c>
      <c r="B113" s="3"/>
      <c r="C113" s="9"/>
      <c r="D113" s="41"/>
      <c r="E113" s="40">
        <f t="shared" si="11"/>
        <v>0</v>
      </c>
      <c r="F113" s="3"/>
      <c r="G113" s="4">
        <f t="shared" si="20"/>
        <v>0</v>
      </c>
      <c r="H113" s="4">
        <f t="shared" si="12"/>
        <v>0</v>
      </c>
      <c r="I113" s="5">
        <f t="shared" si="13"/>
        <v>0</v>
      </c>
      <c r="J113" s="56">
        <f t="shared" si="14"/>
        <v>0</v>
      </c>
      <c r="K113" s="7">
        <f t="shared" si="21"/>
        <v>0</v>
      </c>
      <c r="L113" s="5">
        <f t="shared" si="17"/>
        <v>0</v>
      </c>
      <c r="M113" s="6">
        <f t="shared" si="15"/>
        <v>0</v>
      </c>
      <c r="O113">
        <f t="shared" si="18"/>
        <v>0</v>
      </c>
      <c r="P113">
        <f t="shared" si="19"/>
        <v>0</v>
      </c>
    </row>
    <row r="114" spans="1:16" ht="13.5" thickBot="1">
      <c r="A114" s="3">
        <f t="shared" si="16"/>
        <v>90</v>
      </c>
      <c r="B114" s="3"/>
      <c r="C114" s="9"/>
      <c r="D114" s="41"/>
      <c r="E114" s="40">
        <f t="shared" si="11"/>
        <v>0</v>
      </c>
      <c r="F114" s="3"/>
      <c r="G114" s="4">
        <f t="shared" si="20"/>
        <v>0</v>
      </c>
      <c r="H114" s="4">
        <f t="shared" si="12"/>
        <v>0</v>
      </c>
      <c r="I114" s="5">
        <f t="shared" si="13"/>
        <v>0</v>
      </c>
      <c r="J114" s="56">
        <f t="shared" si="14"/>
        <v>0</v>
      </c>
      <c r="K114" s="7">
        <f t="shared" si="21"/>
        <v>0</v>
      </c>
      <c r="L114" s="5">
        <f t="shared" si="17"/>
        <v>0</v>
      </c>
      <c r="M114" s="6">
        <f t="shared" si="15"/>
        <v>0</v>
      </c>
      <c r="O114">
        <f t="shared" si="18"/>
        <v>0</v>
      </c>
      <c r="P114">
        <f t="shared" si="19"/>
        <v>0</v>
      </c>
    </row>
    <row r="115" spans="1:16" ht="13.5" thickBot="1">
      <c r="A115" s="3">
        <f t="shared" si="16"/>
        <v>91</v>
      </c>
      <c r="B115" s="3"/>
      <c r="C115" s="9"/>
      <c r="D115" s="41"/>
      <c r="E115" s="40">
        <f t="shared" si="11"/>
        <v>0</v>
      </c>
      <c r="F115" s="3"/>
      <c r="G115" s="4">
        <f t="shared" si="20"/>
        <v>0</v>
      </c>
      <c r="H115" s="4">
        <f t="shared" si="12"/>
        <v>0</v>
      </c>
      <c r="I115" s="5">
        <f t="shared" si="13"/>
        <v>0</v>
      </c>
      <c r="J115" s="56">
        <f t="shared" si="14"/>
        <v>0</v>
      </c>
      <c r="K115" s="7">
        <f t="shared" si="21"/>
        <v>0</v>
      </c>
      <c r="L115" s="5">
        <f t="shared" si="17"/>
        <v>0</v>
      </c>
      <c r="M115" s="6">
        <f t="shared" si="15"/>
        <v>0</v>
      </c>
      <c r="O115">
        <f t="shared" si="18"/>
        <v>0</v>
      </c>
      <c r="P115">
        <f t="shared" si="19"/>
        <v>0</v>
      </c>
    </row>
    <row r="116" spans="1:16" ht="13.5" thickBot="1">
      <c r="A116" s="3">
        <f t="shared" si="16"/>
        <v>92</v>
      </c>
      <c r="B116" s="3"/>
      <c r="C116" s="9"/>
      <c r="D116" s="41"/>
      <c r="E116" s="40">
        <f t="shared" si="11"/>
        <v>0</v>
      </c>
      <c r="F116" s="3"/>
      <c r="G116" s="4">
        <f t="shared" si="20"/>
        <v>0</v>
      </c>
      <c r="H116" s="4">
        <f t="shared" si="12"/>
        <v>0</v>
      </c>
      <c r="I116" s="5">
        <f t="shared" si="13"/>
        <v>0</v>
      </c>
      <c r="J116" s="56">
        <f t="shared" si="14"/>
        <v>0</v>
      </c>
      <c r="K116" s="7">
        <f t="shared" si="21"/>
        <v>0</v>
      </c>
      <c r="L116" s="5">
        <f t="shared" si="17"/>
        <v>0</v>
      </c>
      <c r="M116" s="6">
        <f t="shared" si="15"/>
        <v>0</v>
      </c>
      <c r="O116">
        <f t="shared" si="18"/>
        <v>0</v>
      </c>
      <c r="P116">
        <f t="shared" si="19"/>
        <v>0</v>
      </c>
    </row>
    <row r="117" spans="1:16" ht="13.5" thickBot="1">
      <c r="A117" s="3">
        <f t="shared" si="16"/>
        <v>93</v>
      </c>
      <c r="B117" s="3"/>
      <c r="C117" s="9"/>
      <c r="D117" s="41"/>
      <c r="E117" s="40">
        <f t="shared" si="11"/>
        <v>0</v>
      </c>
      <c r="F117" s="3"/>
      <c r="G117" s="4">
        <f t="shared" si="20"/>
        <v>0</v>
      </c>
      <c r="H117" s="4">
        <f t="shared" si="12"/>
        <v>0</v>
      </c>
      <c r="I117" s="5">
        <f t="shared" si="13"/>
        <v>0</v>
      </c>
      <c r="J117" s="56">
        <f t="shared" si="14"/>
        <v>0</v>
      </c>
      <c r="K117" s="7">
        <f t="shared" si="21"/>
        <v>0</v>
      </c>
      <c r="L117" s="5">
        <f t="shared" si="17"/>
        <v>0</v>
      </c>
      <c r="M117" s="6">
        <f t="shared" si="15"/>
        <v>0</v>
      </c>
      <c r="O117">
        <f t="shared" si="18"/>
        <v>0</v>
      </c>
      <c r="P117">
        <f t="shared" si="19"/>
        <v>0</v>
      </c>
    </row>
    <row r="118" spans="1:16" ht="13.5" thickBot="1">
      <c r="A118" s="3">
        <f t="shared" si="16"/>
        <v>94</v>
      </c>
      <c r="B118" s="3"/>
      <c r="C118" s="9"/>
      <c r="D118" s="41"/>
      <c r="E118" s="40">
        <f t="shared" si="11"/>
        <v>0</v>
      </c>
      <c r="F118" s="3"/>
      <c r="G118" s="4">
        <f t="shared" si="20"/>
        <v>0</v>
      </c>
      <c r="H118" s="4">
        <f t="shared" si="12"/>
        <v>0</v>
      </c>
      <c r="I118" s="5">
        <f t="shared" si="13"/>
        <v>0</v>
      </c>
      <c r="J118" s="56">
        <f t="shared" si="14"/>
        <v>0</v>
      </c>
      <c r="K118" s="7">
        <f t="shared" si="21"/>
        <v>0</v>
      </c>
      <c r="L118" s="5">
        <f t="shared" si="17"/>
        <v>0</v>
      </c>
      <c r="M118" s="6">
        <f t="shared" si="15"/>
        <v>0</v>
      </c>
      <c r="O118">
        <f t="shared" si="18"/>
        <v>0</v>
      </c>
      <c r="P118">
        <f t="shared" si="19"/>
        <v>0</v>
      </c>
    </row>
    <row r="119" spans="1:16" ht="13.5" thickBot="1">
      <c r="A119" s="3">
        <f t="shared" si="16"/>
        <v>95</v>
      </c>
      <c r="B119" s="3"/>
      <c r="C119" s="9"/>
      <c r="D119" s="41"/>
      <c r="E119" s="40">
        <f t="shared" si="11"/>
        <v>0</v>
      </c>
      <c r="F119" s="3"/>
      <c r="G119" s="4">
        <f t="shared" si="20"/>
        <v>0</v>
      </c>
      <c r="H119" s="4">
        <f t="shared" si="12"/>
        <v>0</v>
      </c>
      <c r="I119" s="5">
        <f t="shared" si="13"/>
        <v>0</v>
      </c>
      <c r="J119" s="56">
        <f t="shared" si="14"/>
        <v>0</v>
      </c>
      <c r="K119" s="7">
        <f t="shared" si="21"/>
        <v>0</v>
      </c>
      <c r="L119" s="5">
        <f t="shared" si="17"/>
        <v>0</v>
      </c>
      <c r="M119" s="6">
        <f t="shared" si="15"/>
        <v>0</v>
      </c>
      <c r="O119">
        <f t="shared" si="18"/>
        <v>0</v>
      </c>
      <c r="P119">
        <f t="shared" si="19"/>
        <v>0</v>
      </c>
    </row>
    <row r="120" spans="1:16" ht="13.5" thickBot="1">
      <c r="A120" s="3">
        <f t="shared" si="16"/>
        <v>96</v>
      </c>
      <c r="B120" s="3"/>
      <c r="C120" s="9"/>
      <c r="D120" s="41"/>
      <c r="E120" s="40">
        <f t="shared" si="11"/>
        <v>0</v>
      </c>
      <c r="F120" s="3"/>
      <c r="G120" s="4">
        <f t="shared" si="20"/>
        <v>0</v>
      </c>
      <c r="H120" s="4">
        <f t="shared" si="12"/>
        <v>0</v>
      </c>
      <c r="I120" s="5">
        <f t="shared" si="13"/>
        <v>0</v>
      </c>
      <c r="J120" s="56">
        <f t="shared" si="14"/>
        <v>0</v>
      </c>
      <c r="K120" s="7">
        <f t="shared" si="21"/>
        <v>0</v>
      </c>
      <c r="L120" s="5">
        <f t="shared" si="17"/>
        <v>0</v>
      </c>
      <c r="M120" s="6">
        <f t="shared" si="15"/>
        <v>0</v>
      </c>
      <c r="O120">
        <f t="shared" si="18"/>
        <v>0</v>
      </c>
      <c r="P120">
        <f t="shared" si="19"/>
        <v>0</v>
      </c>
    </row>
    <row r="121" spans="1:16" ht="13.5" thickBot="1">
      <c r="A121" s="3">
        <f t="shared" si="16"/>
        <v>97</v>
      </c>
      <c r="B121" s="3"/>
      <c r="C121" s="9"/>
      <c r="D121" s="41"/>
      <c r="E121" s="40">
        <f t="shared" si="11"/>
        <v>0</v>
      </c>
      <c r="F121" s="3"/>
      <c r="G121" s="4">
        <f t="shared" si="20"/>
        <v>0</v>
      </c>
      <c r="H121" s="4">
        <f t="shared" si="12"/>
        <v>0</v>
      </c>
      <c r="I121" s="5">
        <f t="shared" si="13"/>
        <v>0</v>
      </c>
      <c r="J121" s="56">
        <f t="shared" si="14"/>
        <v>0</v>
      </c>
      <c r="K121" s="7">
        <f t="shared" si="21"/>
        <v>0</v>
      </c>
      <c r="L121" s="5">
        <f t="shared" si="17"/>
        <v>0</v>
      </c>
      <c r="M121" s="6">
        <f t="shared" si="15"/>
        <v>0</v>
      </c>
      <c r="O121">
        <f t="shared" si="18"/>
        <v>0</v>
      </c>
      <c r="P121">
        <f t="shared" si="19"/>
        <v>0</v>
      </c>
    </row>
    <row r="122" spans="1:16" ht="13.5" thickBot="1">
      <c r="A122" s="3">
        <f t="shared" si="16"/>
        <v>98</v>
      </c>
      <c r="B122" s="3"/>
      <c r="C122" s="9"/>
      <c r="D122" s="41"/>
      <c r="E122" s="40">
        <f t="shared" si="11"/>
        <v>0</v>
      </c>
      <c r="F122" s="3"/>
      <c r="G122" s="4">
        <f t="shared" si="20"/>
        <v>0</v>
      </c>
      <c r="H122" s="4">
        <f t="shared" si="12"/>
        <v>0</v>
      </c>
      <c r="I122" s="5">
        <f t="shared" si="13"/>
        <v>0</v>
      </c>
      <c r="J122" s="56">
        <f t="shared" si="14"/>
        <v>0</v>
      </c>
      <c r="K122" s="7">
        <f t="shared" si="21"/>
        <v>0</v>
      </c>
      <c r="L122" s="5">
        <f t="shared" si="17"/>
        <v>0</v>
      </c>
      <c r="M122" s="6">
        <f t="shared" si="15"/>
        <v>0</v>
      </c>
      <c r="O122">
        <f t="shared" si="18"/>
        <v>0</v>
      </c>
      <c r="P122">
        <f t="shared" si="19"/>
        <v>0</v>
      </c>
    </row>
    <row r="123" spans="1:16" ht="13.5" thickBot="1">
      <c r="A123" s="3">
        <f t="shared" si="16"/>
        <v>99</v>
      </c>
      <c r="B123" s="3"/>
      <c r="C123" s="9"/>
      <c r="D123" s="41"/>
      <c r="E123" s="40">
        <f t="shared" si="11"/>
        <v>0</v>
      </c>
      <c r="F123" s="3"/>
      <c r="G123" s="4">
        <f t="shared" si="20"/>
        <v>0</v>
      </c>
      <c r="H123" s="4">
        <f t="shared" si="12"/>
        <v>0</v>
      </c>
      <c r="I123" s="5">
        <f t="shared" si="13"/>
        <v>0</v>
      </c>
      <c r="J123" s="56">
        <f t="shared" si="14"/>
        <v>0</v>
      </c>
      <c r="K123" s="7">
        <f t="shared" si="21"/>
        <v>0</v>
      </c>
      <c r="L123" s="5">
        <f t="shared" si="17"/>
        <v>0</v>
      </c>
      <c r="M123" s="6">
        <f t="shared" si="15"/>
        <v>0</v>
      </c>
      <c r="O123">
        <f t="shared" si="18"/>
        <v>0</v>
      </c>
      <c r="P123">
        <f t="shared" si="19"/>
        <v>0</v>
      </c>
    </row>
    <row r="124" spans="1:16" ht="13.5" thickBot="1">
      <c r="A124" s="3">
        <f t="shared" si="16"/>
        <v>100</v>
      </c>
      <c r="B124" s="3"/>
      <c r="C124" s="9"/>
      <c r="D124" s="41"/>
      <c r="E124" s="40">
        <f t="shared" si="11"/>
        <v>0</v>
      </c>
      <c r="F124" s="3"/>
      <c r="G124" s="4">
        <f t="shared" si="20"/>
        <v>0</v>
      </c>
      <c r="H124" s="4">
        <f t="shared" si="12"/>
        <v>0</v>
      </c>
      <c r="I124" s="5">
        <f t="shared" si="13"/>
        <v>0</v>
      </c>
      <c r="J124" s="56">
        <f t="shared" si="14"/>
        <v>0</v>
      </c>
      <c r="K124" s="7">
        <f t="shared" si="21"/>
        <v>0</v>
      </c>
      <c r="L124" s="5">
        <f t="shared" si="17"/>
        <v>0</v>
      </c>
      <c r="M124" s="6">
        <f t="shared" si="15"/>
        <v>0</v>
      </c>
      <c r="O124">
        <f t="shared" si="18"/>
        <v>0</v>
      </c>
      <c r="P124">
        <f t="shared" si="19"/>
        <v>0</v>
      </c>
    </row>
    <row r="125" spans="1:16" ht="13.5" thickBot="1">
      <c r="A125" s="3">
        <f t="shared" si="16"/>
        <v>101</v>
      </c>
      <c r="B125" s="3"/>
      <c r="C125" s="9"/>
      <c r="D125" s="41"/>
      <c r="E125" s="40">
        <f t="shared" si="11"/>
        <v>0</v>
      </c>
      <c r="F125" s="3"/>
      <c r="G125" s="4">
        <f t="shared" si="20"/>
        <v>0</v>
      </c>
      <c r="H125" s="4">
        <f t="shared" si="12"/>
        <v>0</v>
      </c>
      <c r="I125" s="5">
        <f t="shared" si="13"/>
        <v>0</v>
      </c>
      <c r="J125" s="56">
        <f t="shared" si="14"/>
        <v>0</v>
      </c>
      <c r="K125" s="7">
        <f t="shared" si="21"/>
        <v>0</v>
      </c>
      <c r="L125" s="5">
        <f t="shared" si="17"/>
        <v>0</v>
      </c>
      <c r="M125" s="6">
        <f t="shared" si="15"/>
        <v>0</v>
      </c>
      <c r="O125">
        <f t="shared" si="18"/>
        <v>0</v>
      </c>
      <c r="P125">
        <f t="shared" si="19"/>
        <v>0</v>
      </c>
    </row>
    <row r="126" spans="1:16" ht="13.5" thickBot="1">
      <c r="A126" s="3">
        <f t="shared" si="16"/>
        <v>102</v>
      </c>
      <c r="B126" s="3"/>
      <c r="C126" s="9"/>
      <c r="D126" s="41"/>
      <c r="E126" s="40">
        <f t="shared" si="11"/>
        <v>0</v>
      </c>
      <c r="F126" s="3"/>
      <c r="G126" s="4">
        <f t="shared" si="20"/>
        <v>0</v>
      </c>
      <c r="H126" s="4">
        <f t="shared" si="12"/>
        <v>0</v>
      </c>
      <c r="I126" s="5">
        <f t="shared" si="13"/>
        <v>0</v>
      </c>
      <c r="J126" s="56">
        <f t="shared" si="14"/>
        <v>0</v>
      </c>
      <c r="K126" s="7">
        <f t="shared" si="21"/>
        <v>0</v>
      </c>
      <c r="L126" s="5">
        <f t="shared" si="17"/>
        <v>0</v>
      </c>
      <c r="M126" s="6">
        <f t="shared" si="15"/>
        <v>0</v>
      </c>
      <c r="O126">
        <f t="shared" si="18"/>
        <v>0</v>
      </c>
      <c r="P126">
        <f t="shared" si="19"/>
        <v>0</v>
      </c>
    </row>
    <row r="127" spans="1:16" ht="13.5" thickBot="1">
      <c r="A127" s="3">
        <f t="shared" si="16"/>
        <v>103</v>
      </c>
      <c r="B127" s="3"/>
      <c r="C127" s="9"/>
      <c r="D127" s="41"/>
      <c r="E127" s="40">
        <f t="shared" si="11"/>
        <v>0</v>
      </c>
      <c r="F127" s="3"/>
      <c r="G127" s="4">
        <f t="shared" si="20"/>
        <v>0</v>
      </c>
      <c r="H127" s="4">
        <f t="shared" si="12"/>
        <v>0</v>
      </c>
      <c r="I127" s="5">
        <f t="shared" si="13"/>
        <v>0</v>
      </c>
      <c r="J127" s="56">
        <f t="shared" si="14"/>
        <v>0</v>
      </c>
      <c r="K127" s="7">
        <f t="shared" si="21"/>
        <v>0</v>
      </c>
      <c r="L127" s="5">
        <f t="shared" si="17"/>
        <v>0</v>
      </c>
      <c r="M127" s="6">
        <f t="shared" si="15"/>
        <v>0</v>
      </c>
      <c r="O127">
        <f t="shared" si="18"/>
        <v>0</v>
      </c>
      <c r="P127">
        <f t="shared" si="19"/>
        <v>0</v>
      </c>
    </row>
    <row r="128" spans="1:16" ht="13.5" thickBot="1">
      <c r="A128" s="3">
        <f t="shared" si="16"/>
        <v>104</v>
      </c>
      <c r="B128" s="3"/>
      <c r="C128" s="9"/>
      <c r="D128" s="41"/>
      <c r="E128" s="40">
        <f t="shared" si="11"/>
        <v>0</v>
      </c>
      <c r="F128" s="3"/>
      <c r="G128" s="4">
        <f t="shared" si="20"/>
        <v>0</v>
      </c>
      <c r="H128" s="4">
        <f t="shared" si="12"/>
        <v>0</v>
      </c>
      <c r="I128" s="5">
        <f t="shared" si="13"/>
        <v>0</v>
      </c>
      <c r="J128" s="56">
        <f t="shared" si="14"/>
        <v>0</v>
      </c>
      <c r="K128" s="7">
        <f t="shared" si="21"/>
        <v>0</v>
      </c>
      <c r="L128" s="5">
        <f t="shared" si="17"/>
        <v>0</v>
      </c>
      <c r="M128" s="6">
        <f t="shared" si="15"/>
        <v>0</v>
      </c>
      <c r="O128">
        <f t="shared" si="18"/>
        <v>0</v>
      </c>
      <c r="P128">
        <f t="shared" si="19"/>
        <v>0</v>
      </c>
    </row>
    <row r="129" spans="1:16" ht="13.5" thickBot="1">
      <c r="A129" s="3">
        <f t="shared" si="16"/>
        <v>105</v>
      </c>
      <c r="B129" s="3"/>
      <c r="C129" s="9"/>
      <c r="D129" s="41"/>
      <c r="E129" s="40">
        <f t="shared" si="11"/>
        <v>0</v>
      </c>
      <c r="F129" s="3"/>
      <c r="G129" s="4">
        <f t="shared" si="20"/>
        <v>0</v>
      </c>
      <c r="H129" s="4">
        <f t="shared" si="12"/>
        <v>0</v>
      </c>
      <c r="I129" s="5">
        <f t="shared" si="13"/>
        <v>0</v>
      </c>
      <c r="J129" s="56">
        <f t="shared" si="14"/>
        <v>0</v>
      </c>
      <c r="K129" s="7">
        <f t="shared" si="21"/>
        <v>0</v>
      </c>
      <c r="L129" s="5">
        <f t="shared" si="17"/>
        <v>0</v>
      </c>
      <c r="M129" s="6">
        <f t="shared" si="15"/>
        <v>0</v>
      </c>
      <c r="O129">
        <f t="shared" si="18"/>
        <v>0</v>
      </c>
      <c r="P129">
        <f t="shared" si="19"/>
        <v>0</v>
      </c>
    </row>
    <row r="130" spans="1:16" ht="13.5" thickBot="1">
      <c r="A130" s="3">
        <f t="shared" si="16"/>
        <v>106</v>
      </c>
      <c r="B130" s="3"/>
      <c r="C130" s="9"/>
      <c r="D130" s="41"/>
      <c r="E130" s="40">
        <f t="shared" si="11"/>
        <v>0</v>
      </c>
      <c r="F130" s="3"/>
      <c r="G130" s="4">
        <f t="shared" si="20"/>
        <v>0</v>
      </c>
      <c r="H130" s="4">
        <f t="shared" si="12"/>
        <v>0</v>
      </c>
      <c r="I130" s="5">
        <f t="shared" si="13"/>
        <v>0</v>
      </c>
      <c r="J130" s="56">
        <f t="shared" si="14"/>
        <v>0</v>
      </c>
      <c r="K130" s="7">
        <f t="shared" si="21"/>
        <v>0</v>
      </c>
      <c r="L130" s="5">
        <f t="shared" si="17"/>
        <v>0</v>
      </c>
      <c r="M130" s="6">
        <f t="shared" si="15"/>
        <v>0</v>
      </c>
      <c r="O130">
        <f t="shared" si="18"/>
        <v>0</v>
      </c>
      <c r="P130">
        <f t="shared" si="19"/>
        <v>0</v>
      </c>
    </row>
    <row r="131" spans="1:16" ht="13.5" thickBot="1">
      <c r="A131" s="3">
        <f t="shared" si="16"/>
        <v>107</v>
      </c>
      <c r="B131" s="3"/>
      <c r="C131" s="9"/>
      <c r="D131" s="41"/>
      <c r="E131" s="40">
        <f t="shared" si="11"/>
        <v>0</v>
      </c>
      <c r="F131" s="3"/>
      <c r="G131" s="4">
        <f t="shared" si="20"/>
        <v>0</v>
      </c>
      <c r="H131" s="4">
        <f t="shared" si="12"/>
        <v>0</v>
      </c>
      <c r="I131" s="5">
        <f t="shared" si="13"/>
        <v>0</v>
      </c>
      <c r="J131" s="56">
        <f t="shared" si="14"/>
        <v>0</v>
      </c>
      <c r="K131" s="7">
        <f t="shared" si="21"/>
        <v>0</v>
      </c>
      <c r="L131" s="5">
        <f t="shared" si="17"/>
        <v>0</v>
      </c>
      <c r="M131" s="6">
        <f t="shared" si="15"/>
        <v>0</v>
      </c>
      <c r="O131">
        <f t="shared" si="18"/>
        <v>0</v>
      </c>
      <c r="P131">
        <f t="shared" si="19"/>
        <v>0</v>
      </c>
    </row>
    <row r="132" spans="1:16" ht="13.5" thickBot="1">
      <c r="A132" s="3">
        <f t="shared" si="16"/>
        <v>108</v>
      </c>
      <c r="B132" s="3"/>
      <c r="C132" s="9"/>
      <c r="D132" s="41"/>
      <c r="E132" s="40">
        <f t="shared" si="11"/>
        <v>0</v>
      </c>
      <c r="F132" s="3"/>
      <c r="G132" s="4">
        <f t="shared" si="20"/>
        <v>0</v>
      </c>
      <c r="H132" s="4">
        <f t="shared" si="12"/>
        <v>0</v>
      </c>
      <c r="I132" s="5">
        <f t="shared" si="13"/>
        <v>0</v>
      </c>
      <c r="J132" s="56">
        <f t="shared" si="14"/>
        <v>0</v>
      </c>
      <c r="K132" s="7">
        <f t="shared" si="21"/>
        <v>0</v>
      </c>
      <c r="L132" s="5">
        <f t="shared" si="17"/>
        <v>0</v>
      </c>
      <c r="M132" s="6">
        <f t="shared" si="15"/>
        <v>0</v>
      </c>
      <c r="O132">
        <f t="shared" si="18"/>
        <v>0</v>
      </c>
      <c r="P132">
        <f t="shared" si="19"/>
        <v>0</v>
      </c>
    </row>
    <row r="133" spans="1:16" ht="13.5" thickBot="1">
      <c r="A133" s="3">
        <f t="shared" si="16"/>
        <v>109</v>
      </c>
      <c r="B133" s="3"/>
      <c r="C133" s="9"/>
      <c r="D133" s="41"/>
      <c r="E133" s="40">
        <f t="shared" si="11"/>
        <v>0</v>
      </c>
      <c r="F133" s="3"/>
      <c r="G133" s="4">
        <f t="shared" si="20"/>
        <v>0</v>
      </c>
      <c r="H133" s="4">
        <f t="shared" si="12"/>
        <v>0</v>
      </c>
      <c r="I133" s="5">
        <f t="shared" si="13"/>
        <v>0</v>
      </c>
      <c r="J133" s="56">
        <f t="shared" si="14"/>
        <v>0</v>
      </c>
      <c r="K133" s="7">
        <f t="shared" si="21"/>
        <v>0</v>
      </c>
      <c r="L133" s="5">
        <f t="shared" si="17"/>
        <v>0</v>
      </c>
      <c r="M133" s="6">
        <f t="shared" si="15"/>
        <v>0</v>
      </c>
      <c r="O133">
        <f t="shared" si="18"/>
        <v>0</v>
      </c>
      <c r="P133">
        <f t="shared" si="19"/>
        <v>0</v>
      </c>
    </row>
    <row r="134" spans="1:16" ht="13.5" thickBot="1">
      <c r="A134" s="3">
        <f t="shared" si="16"/>
        <v>110</v>
      </c>
      <c r="B134" s="3"/>
      <c r="C134" s="9"/>
      <c r="D134" s="41"/>
      <c r="E134" s="40">
        <f t="shared" si="11"/>
        <v>0</v>
      </c>
      <c r="F134" s="3" t="s">
        <v>47</v>
      </c>
      <c r="G134" s="4">
        <f t="shared" si="20"/>
        <v>0</v>
      </c>
      <c r="H134" s="4">
        <f t="shared" si="12"/>
        <v>0</v>
      </c>
      <c r="I134" s="5">
        <f t="shared" si="13"/>
        <v>0</v>
      </c>
      <c r="J134" s="56">
        <f t="shared" si="14"/>
        <v>0</v>
      </c>
      <c r="K134" s="7">
        <f t="shared" si="21"/>
        <v>0</v>
      </c>
      <c r="L134" s="5">
        <f t="shared" si="17"/>
        <v>0</v>
      </c>
      <c r="M134" s="6">
        <f t="shared" si="15"/>
        <v>0</v>
      </c>
      <c r="O134">
        <f t="shared" si="18"/>
        <v>0</v>
      </c>
      <c r="P134">
        <f t="shared" si="19"/>
        <v>0</v>
      </c>
    </row>
    <row r="135" spans="1:16" ht="13.5" thickBot="1">
      <c r="A135" s="3">
        <f t="shared" si="16"/>
        <v>111</v>
      </c>
      <c r="B135" s="3"/>
      <c r="C135" s="9"/>
      <c r="D135" s="41"/>
      <c r="E135" s="40">
        <f t="shared" si="11"/>
        <v>0</v>
      </c>
      <c r="F135" s="3"/>
      <c r="G135" s="4">
        <f t="shared" si="20"/>
        <v>0</v>
      </c>
      <c r="H135" s="4">
        <f t="shared" si="12"/>
        <v>0</v>
      </c>
      <c r="I135" s="5">
        <f t="shared" si="13"/>
        <v>0</v>
      </c>
      <c r="J135" s="56">
        <f t="shared" si="14"/>
        <v>0</v>
      </c>
      <c r="K135" s="7">
        <f t="shared" si="21"/>
        <v>0</v>
      </c>
      <c r="L135" s="5">
        <f t="shared" si="17"/>
        <v>0</v>
      </c>
      <c r="M135" s="6">
        <f t="shared" si="15"/>
        <v>0</v>
      </c>
      <c r="O135">
        <f t="shared" si="18"/>
        <v>0</v>
      </c>
      <c r="P135">
        <f t="shared" si="19"/>
        <v>0</v>
      </c>
    </row>
    <row r="136" spans="1:16" ht="13.5" thickBot="1">
      <c r="A136" s="3">
        <f t="shared" si="16"/>
        <v>112</v>
      </c>
      <c r="B136" s="3"/>
      <c r="C136" s="9"/>
      <c r="D136" s="41"/>
      <c r="E136" s="40">
        <f t="shared" si="11"/>
        <v>0</v>
      </c>
      <c r="F136" s="3"/>
      <c r="G136" s="4">
        <f t="shared" si="20"/>
        <v>0</v>
      </c>
      <c r="H136" s="4">
        <f t="shared" si="12"/>
        <v>0</v>
      </c>
      <c r="I136" s="5">
        <f t="shared" si="13"/>
        <v>0</v>
      </c>
      <c r="J136" s="56">
        <f t="shared" si="14"/>
        <v>0</v>
      </c>
      <c r="K136" s="7">
        <f t="shared" si="21"/>
        <v>0</v>
      </c>
      <c r="L136" s="5">
        <f t="shared" si="17"/>
        <v>0</v>
      </c>
      <c r="M136" s="6">
        <f t="shared" si="15"/>
        <v>0</v>
      </c>
      <c r="O136">
        <f t="shared" si="18"/>
        <v>0</v>
      </c>
      <c r="P136">
        <f t="shared" si="19"/>
        <v>0</v>
      </c>
    </row>
    <row r="137" spans="1:16" ht="13.5" thickBot="1">
      <c r="A137" s="3">
        <f t="shared" si="16"/>
        <v>113</v>
      </c>
      <c r="B137" s="3"/>
      <c r="C137" s="9"/>
      <c r="D137" s="41"/>
      <c r="E137" s="40">
        <f t="shared" si="11"/>
        <v>0</v>
      </c>
      <c r="F137" s="3"/>
      <c r="G137" s="4">
        <f t="shared" si="20"/>
        <v>0</v>
      </c>
      <c r="H137" s="4">
        <f t="shared" si="12"/>
        <v>0</v>
      </c>
      <c r="I137" s="5">
        <f t="shared" si="13"/>
        <v>0</v>
      </c>
      <c r="J137" s="56">
        <f t="shared" si="14"/>
        <v>0</v>
      </c>
      <c r="K137" s="7">
        <f t="shared" si="21"/>
        <v>0</v>
      </c>
      <c r="L137" s="5">
        <f t="shared" si="17"/>
        <v>0</v>
      </c>
      <c r="M137" s="6">
        <f t="shared" si="15"/>
        <v>0</v>
      </c>
      <c r="O137">
        <f t="shared" si="18"/>
        <v>0</v>
      </c>
      <c r="P137">
        <f t="shared" si="19"/>
        <v>0</v>
      </c>
    </row>
    <row r="138" spans="1:16" ht="13.5" thickBot="1">
      <c r="A138" s="3">
        <f t="shared" si="16"/>
        <v>114</v>
      </c>
      <c r="B138" s="3"/>
      <c r="C138" s="9"/>
      <c r="D138" s="41"/>
      <c r="E138" s="40">
        <f t="shared" si="11"/>
        <v>0</v>
      </c>
      <c r="F138" s="3"/>
      <c r="G138" s="4">
        <f t="shared" si="20"/>
        <v>0</v>
      </c>
      <c r="H138" s="4">
        <f t="shared" si="12"/>
        <v>0</v>
      </c>
      <c r="I138" s="5">
        <f t="shared" si="13"/>
        <v>0</v>
      </c>
      <c r="J138" s="56">
        <f t="shared" si="14"/>
        <v>0</v>
      </c>
      <c r="K138" s="7">
        <f t="shared" si="21"/>
        <v>0</v>
      </c>
      <c r="L138" s="5">
        <f t="shared" si="17"/>
        <v>0</v>
      </c>
      <c r="M138" s="6">
        <f t="shared" si="15"/>
        <v>0</v>
      </c>
      <c r="O138">
        <f t="shared" si="18"/>
        <v>0</v>
      </c>
      <c r="P138">
        <f t="shared" si="19"/>
        <v>0</v>
      </c>
    </row>
    <row r="139" spans="1:16" ht="13.5" thickBot="1">
      <c r="A139" s="3">
        <f t="shared" si="16"/>
        <v>115</v>
      </c>
      <c r="B139" s="3"/>
      <c r="C139" s="9"/>
      <c r="D139" s="41"/>
      <c r="E139" s="40">
        <f t="shared" si="11"/>
        <v>0</v>
      </c>
      <c r="F139" s="3"/>
      <c r="G139" s="4">
        <f t="shared" si="20"/>
        <v>0</v>
      </c>
      <c r="H139" s="4">
        <f t="shared" si="12"/>
        <v>0</v>
      </c>
      <c r="I139" s="5">
        <f t="shared" si="13"/>
        <v>0</v>
      </c>
      <c r="J139" s="56">
        <f t="shared" si="14"/>
        <v>0</v>
      </c>
      <c r="K139" s="7">
        <f t="shared" si="21"/>
        <v>0</v>
      </c>
      <c r="L139" s="5">
        <f t="shared" si="17"/>
        <v>0</v>
      </c>
      <c r="M139" s="6">
        <f t="shared" si="15"/>
        <v>0</v>
      </c>
      <c r="O139">
        <f t="shared" si="18"/>
        <v>0</v>
      </c>
      <c r="P139">
        <f t="shared" si="19"/>
        <v>0</v>
      </c>
    </row>
    <row r="140" spans="1:16" ht="13.5" thickBot="1">
      <c r="A140" s="3">
        <f t="shared" si="16"/>
        <v>116</v>
      </c>
      <c r="B140" s="3"/>
      <c r="C140" s="9"/>
      <c r="D140" s="41"/>
      <c r="E140" s="40">
        <f t="shared" si="11"/>
        <v>0</v>
      </c>
      <c r="F140" s="3"/>
      <c r="G140" s="4">
        <f t="shared" si="20"/>
        <v>0</v>
      </c>
      <c r="H140" s="4">
        <f t="shared" si="12"/>
        <v>0</v>
      </c>
      <c r="I140" s="5">
        <f t="shared" si="13"/>
        <v>0</v>
      </c>
      <c r="J140" s="56">
        <f t="shared" si="14"/>
        <v>0</v>
      </c>
      <c r="K140" s="7">
        <f t="shared" si="21"/>
        <v>0</v>
      </c>
      <c r="L140" s="5">
        <f t="shared" si="17"/>
        <v>0</v>
      </c>
      <c r="M140" s="6">
        <f t="shared" si="15"/>
        <v>0</v>
      </c>
      <c r="O140">
        <f t="shared" si="18"/>
        <v>0</v>
      </c>
      <c r="P140">
        <f t="shared" si="19"/>
        <v>0</v>
      </c>
    </row>
    <row r="141" spans="1:16" ht="13.5" thickBot="1">
      <c r="A141" s="3">
        <f t="shared" si="16"/>
        <v>117</v>
      </c>
      <c r="B141" s="3"/>
      <c r="C141" s="9"/>
      <c r="D141" s="41"/>
      <c r="E141" s="40">
        <f t="shared" si="11"/>
        <v>0</v>
      </c>
      <c r="F141" s="3"/>
      <c r="G141" s="4">
        <f t="shared" si="20"/>
        <v>0</v>
      </c>
      <c r="H141" s="4">
        <f t="shared" si="12"/>
        <v>0</v>
      </c>
      <c r="I141" s="5">
        <f t="shared" si="13"/>
        <v>0</v>
      </c>
      <c r="J141" s="56">
        <f t="shared" si="14"/>
        <v>0</v>
      </c>
      <c r="K141" s="7">
        <f t="shared" si="21"/>
        <v>0</v>
      </c>
      <c r="L141" s="5">
        <f t="shared" si="17"/>
        <v>0</v>
      </c>
      <c r="M141" s="6">
        <f t="shared" si="15"/>
        <v>0</v>
      </c>
      <c r="O141">
        <f t="shared" si="18"/>
        <v>0</v>
      </c>
      <c r="P141">
        <f t="shared" si="19"/>
        <v>0</v>
      </c>
    </row>
    <row r="142" spans="1:16" ht="13.5" thickBot="1">
      <c r="A142" s="3">
        <f t="shared" si="16"/>
        <v>118</v>
      </c>
      <c r="B142" s="3"/>
      <c r="C142" s="9"/>
      <c r="D142" s="41"/>
      <c r="E142" s="40">
        <f t="shared" si="11"/>
        <v>0</v>
      </c>
      <c r="F142" s="3"/>
      <c r="G142" s="4">
        <f t="shared" si="20"/>
        <v>0</v>
      </c>
      <c r="H142" s="4">
        <f t="shared" si="12"/>
        <v>0</v>
      </c>
      <c r="I142" s="5">
        <f t="shared" si="13"/>
        <v>0</v>
      </c>
      <c r="J142" s="56">
        <f t="shared" si="14"/>
        <v>0</v>
      </c>
      <c r="K142" s="7">
        <f t="shared" si="21"/>
        <v>0</v>
      </c>
      <c r="L142" s="5">
        <f t="shared" si="17"/>
        <v>0</v>
      </c>
      <c r="M142" s="6">
        <f t="shared" si="15"/>
        <v>0</v>
      </c>
      <c r="O142">
        <f t="shared" si="18"/>
        <v>0</v>
      </c>
      <c r="P142">
        <f t="shared" si="19"/>
        <v>0</v>
      </c>
    </row>
    <row r="143" spans="1:16" ht="13.5" thickBot="1">
      <c r="A143" s="3">
        <f t="shared" si="16"/>
        <v>119</v>
      </c>
      <c r="B143" s="3"/>
      <c r="C143" s="9"/>
      <c r="D143" s="41"/>
      <c r="E143" s="40">
        <f t="shared" si="11"/>
        <v>0</v>
      </c>
      <c r="F143" s="3"/>
      <c r="G143" s="4">
        <f t="shared" si="20"/>
        <v>0</v>
      </c>
      <c r="H143" s="4">
        <f t="shared" si="12"/>
        <v>0</v>
      </c>
      <c r="I143" s="5">
        <f t="shared" si="13"/>
        <v>0</v>
      </c>
      <c r="J143" s="56">
        <f t="shared" si="14"/>
        <v>0</v>
      </c>
      <c r="K143" s="7">
        <f t="shared" si="21"/>
        <v>0</v>
      </c>
      <c r="L143" s="5">
        <f t="shared" si="17"/>
        <v>0</v>
      </c>
      <c r="M143" s="6">
        <f t="shared" si="15"/>
        <v>0</v>
      </c>
      <c r="O143">
        <f t="shared" si="18"/>
        <v>0</v>
      </c>
      <c r="P143">
        <f t="shared" si="19"/>
        <v>0</v>
      </c>
    </row>
    <row r="144" spans="1:16" ht="13.5" thickBot="1">
      <c r="A144" s="3">
        <f t="shared" si="16"/>
        <v>120</v>
      </c>
      <c r="B144" s="3"/>
      <c r="C144" s="9"/>
      <c r="D144" s="41"/>
      <c r="E144" s="40">
        <f t="shared" si="11"/>
        <v>0</v>
      </c>
      <c r="F144" s="3"/>
      <c r="G144" s="4">
        <f t="shared" si="20"/>
        <v>0</v>
      </c>
      <c r="H144" s="4">
        <f t="shared" si="12"/>
        <v>0</v>
      </c>
      <c r="I144" s="5">
        <f t="shared" si="13"/>
        <v>0</v>
      </c>
      <c r="J144" s="56">
        <f t="shared" si="14"/>
        <v>0</v>
      </c>
      <c r="K144" s="7">
        <f t="shared" si="21"/>
        <v>0</v>
      </c>
      <c r="L144" s="5">
        <f t="shared" si="17"/>
        <v>0</v>
      </c>
      <c r="M144" s="6">
        <f t="shared" si="15"/>
        <v>0</v>
      </c>
      <c r="O144">
        <f t="shared" si="18"/>
        <v>0</v>
      </c>
      <c r="P144">
        <f t="shared" si="19"/>
        <v>0</v>
      </c>
    </row>
    <row r="145" spans="1:16" ht="13.5" thickBot="1">
      <c r="A145" s="3">
        <f t="shared" si="16"/>
        <v>121</v>
      </c>
      <c r="B145" s="3"/>
      <c r="C145" s="9"/>
      <c r="D145" s="41"/>
      <c r="E145" s="40">
        <f t="shared" si="11"/>
        <v>0</v>
      </c>
      <c r="F145" s="3"/>
      <c r="G145" s="4">
        <f t="shared" si="20"/>
        <v>0</v>
      </c>
      <c r="H145" s="4">
        <f t="shared" si="12"/>
        <v>0</v>
      </c>
      <c r="I145" s="5">
        <f t="shared" si="13"/>
        <v>0</v>
      </c>
      <c r="J145" s="56">
        <f t="shared" si="14"/>
        <v>0</v>
      </c>
      <c r="K145" s="7">
        <f t="shared" si="21"/>
        <v>0</v>
      </c>
      <c r="L145" s="5">
        <f t="shared" si="17"/>
        <v>0</v>
      </c>
      <c r="M145" s="6">
        <f t="shared" si="15"/>
        <v>0</v>
      </c>
      <c r="O145">
        <f t="shared" si="18"/>
        <v>0</v>
      </c>
      <c r="P145">
        <f t="shared" si="19"/>
        <v>0</v>
      </c>
    </row>
    <row r="146" spans="1:16" ht="13.5" thickBot="1">
      <c r="A146" s="3">
        <f t="shared" si="16"/>
        <v>122</v>
      </c>
      <c r="B146" s="3"/>
      <c r="C146" s="9"/>
      <c r="D146" s="41"/>
      <c r="E146" s="40">
        <f t="shared" si="11"/>
        <v>0</v>
      </c>
      <c r="F146" s="3"/>
      <c r="G146" s="4">
        <f t="shared" si="20"/>
        <v>0</v>
      </c>
      <c r="H146" s="4">
        <f t="shared" si="12"/>
        <v>0</v>
      </c>
      <c r="I146" s="5">
        <f t="shared" si="13"/>
        <v>0</v>
      </c>
      <c r="J146" s="56">
        <f t="shared" si="14"/>
        <v>0</v>
      </c>
      <c r="K146" s="7">
        <f t="shared" si="21"/>
        <v>0</v>
      </c>
      <c r="L146" s="5">
        <f t="shared" si="17"/>
        <v>0</v>
      </c>
      <c r="M146" s="6">
        <f t="shared" si="15"/>
        <v>0</v>
      </c>
      <c r="O146">
        <f t="shared" si="18"/>
        <v>0</v>
      </c>
      <c r="P146">
        <f t="shared" si="19"/>
        <v>0</v>
      </c>
    </row>
    <row r="147" spans="1:16" ht="13.5" thickBot="1">
      <c r="A147" s="3">
        <f t="shared" si="16"/>
        <v>123</v>
      </c>
      <c r="B147" s="3"/>
      <c r="C147" s="9"/>
      <c r="D147" s="41"/>
      <c r="E147" s="40">
        <f t="shared" si="11"/>
        <v>0</v>
      </c>
      <c r="F147" s="3"/>
      <c r="G147" s="4">
        <f t="shared" si="20"/>
        <v>0</v>
      </c>
      <c r="H147" s="4">
        <f t="shared" si="12"/>
        <v>0</v>
      </c>
      <c r="I147" s="5">
        <f t="shared" si="13"/>
        <v>0</v>
      </c>
      <c r="J147" s="56">
        <f t="shared" si="14"/>
        <v>0</v>
      </c>
      <c r="K147" s="7">
        <f t="shared" si="21"/>
        <v>0</v>
      </c>
      <c r="L147" s="5">
        <f t="shared" si="17"/>
        <v>0</v>
      </c>
      <c r="M147" s="6">
        <f t="shared" si="15"/>
        <v>0</v>
      </c>
      <c r="O147">
        <f t="shared" si="18"/>
        <v>0</v>
      </c>
      <c r="P147">
        <f t="shared" si="19"/>
        <v>0</v>
      </c>
    </row>
    <row r="148" spans="1:16" ht="13.5" thickBot="1">
      <c r="A148" s="3">
        <f t="shared" si="16"/>
        <v>124</v>
      </c>
      <c r="B148" s="3"/>
      <c r="C148" s="9"/>
      <c r="D148" s="41"/>
      <c r="E148" s="40">
        <f t="shared" si="11"/>
        <v>0</v>
      </c>
      <c r="F148" s="3"/>
      <c r="G148" s="4">
        <f t="shared" si="20"/>
        <v>0</v>
      </c>
      <c r="H148" s="4">
        <f t="shared" si="12"/>
        <v>0</v>
      </c>
      <c r="I148" s="5">
        <f t="shared" si="13"/>
        <v>0</v>
      </c>
      <c r="J148" s="56">
        <f t="shared" si="14"/>
        <v>0</v>
      </c>
      <c r="K148" s="7">
        <f t="shared" si="21"/>
        <v>0</v>
      </c>
      <c r="L148" s="5">
        <f t="shared" si="17"/>
        <v>0</v>
      </c>
      <c r="M148" s="6">
        <f t="shared" si="15"/>
        <v>0</v>
      </c>
      <c r="O148">
        <f t="shared" si="18"/>
        <v>0</v>
      </c>
      <c r="P148">
        <f t="shared" si="19"/>
        <v>0</v>
      </c>
    </row>
    <row r="149" spans="1:16" ht="13.5" thickBot="1">
      <c r="A149" s="3">
        <f t="shared" si="16"/>
        <v>125</v>
      </c>
      <c r="B149" s="3"/>
      <c r="C149" s="9"/>
      <c r="D149" s="41"/>
      <c r="E149" s="40">
        <f t="shared" si="11"/>
        <v>0</v>
      </c>
      <c r="F149" s="3"/>
      <c r="G149" s="4">
        <f t="shared" si="20"/>
        <v>0</v>
      </c>
      <c r="H149" s="4">
        <f t="shared" si="12"/>
        <v>0</v>
      </c>
      <c r="I149" s="5">
        <f t="shared" si="13"/>
        <v>0</v>
      </c>
      <c r="J149" s="56">
        <f t="shared" si="14"/>
        <v>0</v>
      </c>
      <c r="K149" s="7">
        <f t="shared" si="21"/>
        <v>0</v>
      </c>
      <c r="L149" s="5">
        <f t="shared" si="17"/>
        <v>0</v>
      </c>
      <c r="M149" s="6">
        <f t="shared" si="15"/>
        <v>0</v>
      </c>
      <c r="O149">
        <f t="shared" si="18"/>
        <v>0</v>
      </c>
      <c r="P149">
        <f t="shared" si="19"/>
        <v>0</v>
      </c>
    </row>
    <row r="150" spans="1:16" ht="13.5" thickBot="1">
      <c r="A150" s="3">
        <f t="shared" si="16"/>
        <v>126</v>
      </c>
      <c r="B150" s="3"/>
      <c r="C150" s="9"/>
      <c r="D150" s="41"/>
      <c r="E150" s="40">
        <f t="shared" si="11"/>
        <v>0</v>
      </c>
      <c r="F150" s="3" t="s">
        <v>47</v>
      </c>
      <c r="G150" s="4">
        <f t="shared" si="20"/>
        <v>0</v>
      </c>
      <c r="H150" s="4">
        <f t="shared" si="12"/>
        <v>0</v>
      </c>
      <c r="I150" s="5">
        <f t="shared" si="13"/>
        <v>0</v>
      </c>
      <c r="J150" s="56">
        <f t="shared" si="14"/>
        <v>0</v>
      </c>
      <c r="K150" s="7">
        <f t="shared" si="21"/>
        <v>0</v>
      </c>
      <c r="L150" s="5">
        <f t="shared" si="17"/>
        <v>0</v>
      </c>
      <c r="M150" s="6">
        <f t="shared" si="15"/>
        <v>0</v>
      </c>
      <c r="O150">
        <f t="shared" si="18"/>
        <v>0</v>
      </c>
      <c r="P150">
        <f t="shared" si="19"/>
        <v>0</v>
      </c>
    </row>
    <row r="151" spans="1:16" ht="13.5" thickBot="1">
      <c r="A151" s="3">
        <f t="shared" si="16"/>
        <v>127</v>
      </c>
      <c r="B151" s="3"/>
      <c r="C151" s="9"/>
      <c r="D151" s="41"/>
      <c r="E151" s="40">
        <f t="shared" si="11"/>
        <v>0</v>
      </c>
      <c r="F151" s="3"/>
      <c r="G151" s="4">
        <f t="shared" si="20"/>
        <v>0</v>
      </c>
      <c r="H151" s="4">
        <f t="shared" si="12"/>
        <v>0</v>
      </c>
      <c r="I151" s="5">
        <f t="shared" si="13"/>
        <v>0</v>
      </c>
      <c r="J151" s="56">
        <f t="shared" si="14"/>
        <v>0</v>
      </c>
      <c r="K151" s="7">
        <f t="shared" si="21"/>
        <v>0</v>
      </c>
      <c r="L151" s="5">
        <f t="shared" si="17"/>
        <v>0</v>
      </c>
      <c r="M151" s="6">
        <f t="shared" si="15"/>
        <v>0</v>
      </c>
      <c r="O151">
        <f t="shared" si="18"/>
        <v>0</v>
      </c>
      <c r="P151">
        <f t="shared" si="19"/>
        <v>0</v>
      </c>
    </row>
    <row r="152" spans="1:16" ht="13.5" thickBot="1">
      <c r="A152" s="3">
        <f t="shared" si="16"/>
        <v>128</v>
      </c>
      <c r="B152" s="3"/>
      <c r="C152" s="9"/>
      <c r="D152" s="41"/>
      <c r="E152" s="40">
        <f t="shared" si="11"/>
        <v>0</v>
      </c>
      <c r="F152" s="3" t="s">
        <v>48</v>
      </c>
      <c r="G152" s="4">
        <f t="shared" si="20"/>
        <v>0</v>
      </c>
      <c r="H152" s="4">
        <f t="shared" si="12"/>
        <v>0</v>
      </c>
      <c r="I152" s="5">
        <f t="shared" si="13"/>
        <v>0</v>
      </c>
      <c r="J152" s="56">
        <f t="shared" si="14"/>
        <v>0</v>
      </c>
      <c r="K152" s="7">
        <f t="shared" si="21"/>
        <v>0</v>
      </c>
      <c r="L152" s="5">
        <f t="shared" si="17"/>
        <v>0</v>
      </c>
      <c r="M152" s="6">
        <f t="shared" si="15"/>
        <v>0</v>
      </c>
      <c r="O152">
        <f t="shared" si="18"/>
        <v>0</v>
      </c>
      <c r="P152">
        <f t="shared" si="19"/>
        <v>0</v>
      </c>
    </row>
    <row r="153" spans="1:16" ht="13.5" thickBot="1">
      <c r="A153" s="3">
        <f>A152+1</f>
        <v>129</v>
      </c>
      <c r="B153" s="3"/>
      <c r="C153" s="9"/>
      <c r="D153" s="41"/>
      <c r="E153" s="40">
        <f aca="true" t="shared" si="22" ref="E153:E204">IF(AND(D153="",C153&lt;&gt;""),$J$16,0)</f>
        <v>0</v>
      </c>
      <c r="F153" s="3" t="s">
        <v>49</v>
      </c>
      <c r="G153" s="4">
        <f t="shared" si="20"/>
        <v>0</v>
      </c>
      <c r="H153" s="4">
        <f aca="true" t="shared" si="23" ref="H153:H204">G153/2.54</f>
        <v>0</v>
      </c>
      <c r="I153" s="5">
        <f aca="true" t="shared" si="24" ref="I153:I204">(G153/$J$14)</f>
        <v>0</v>
      </c>
      <c r="J153" s="56">
        <f aca="true" t="shared" si="25" ref="J153:J204">IF(C153&gt;0,I153-1,0)</f>
        <v>0</v>
      </c>
      <c r="K153" s="7">
        <f t="shared" si="21"/>
        <v>0</v>
      </c>
      <c r="L153" s="5">
        <f t="shared" si="17"/>
        <v>0</v>
      </c>
      <c r="M153" s="6">
        <f aca="true" t="shared" si="26" ref="M153:M204">L153*I153</f>
        <v>0</v>
      </c>
      <c r="O153">
        <f t="shared" si="18"/>
        <v>0</v>
      </c>
      <c r="P153">
        <f t="shared" si="19"/>
        <v>0</v>
      </c>
    </row>
    <row r="154" spans="1:16" ht="13.5" thickBot="1">
      <c r="A154" s="3">
        <f aca="true" t="shared" si="27" ref="A154:A204">A153+1</f>
        <v>130</v>
      </c>
      <c r="B154" s="3"/>
      <c r="C154" s="9"/>
      <c r="D154" s="41"/>
      <c r="E154" s="40">
        <f t="shared" si="22"/>
        <v>0</v>
      </c>
      <c r="F154" s="3" t="s">
        <v>50</v>
      </c>
      <c r="G154" s="4">
        <f t="shared" si="20"/>
        <v>0</v>
      </c>
      <c r="H154" s="4">
        <f t="shared" si="23"/>
        <v>0</v>
      </c>
      <c r="I154" s="5">
        <f t="shared" si="24"/>
        <v>0</v>
      </c>
      <c r="J154" s="56">
        <f t="shared" si="25"/>
        <v>0</v>
      </c>
      <c r="K154" s="7">
        <f t="shared" si="21"/>
        <v>0</v>
      </c>
      <c r="L154" s="5">
        <f aca="true" t="shared" si="28" ref="L154:L204">(K154/K$206)</f>
        <v>0</v>
      </c>
      <c r="M154" s="6">
        <f t="shared" si="26"/>
        <v>0</v>
      </c>
      <c r="O154">
        <f aca="true" t="shared" si="29" ref="O154:O204">(D154+E154)*C154</f>
        <v>0</v>
      </c>
      <c r="P154">
        <f aca="true" t="shared" si="30" ref="P154:P204">C154*ABS((D154+E154)-O$207)</f>
        <v>0</v>
      </c>
    </row>
    <row r="155" spans="1:16" ht="13.5" thickBot="1">
      <c r="A155" s="3">
        <f t="shared" si="27"/>
        <v>131</v>
      </c>
      <c r="B155" s="3"/>
      <c r="C155" s="9"/>
      <c r="D155" s="41"/>
      <c r="E155" s="40">
        <f t="shared" si="22"/>
        <v>0</v>
      </c>
      <c r="F155" s="3" t="s">
        <v>50</v>
      </c>
      <c r="G155" s="4">
        <f aca="true" t="shared" si="31" ref="G155:G204">(D155+E155)/$J$19</f>
        <v>0</v>
      </c>
      <c r="H155" s="4">
        <f t="shared" si="23"/>
        <v>0</v>
      </c>
      <c r="I155" s="5">
        <f t="shared" si="24"/>
        <v>0</v>
      </c>
      <c r="J155" s="56">
        <f t="shared" si="25"/>
        <v>0</v>
      </c>
      <c r="K155" s="7">
        <f aca="true" t="shared" si="32" ref="K155:K204">IF(C155&gt;0,(((C155+(D$15/2))^2*3.1416)/43560)-(((C154+(D$15/2))^2*3.1416)/43560),0)</f>
        <v>0</v>
      </c>
      <c r="L155" s="5">
        <f t="shared" si="28"/>
        <v>0</v>
      </c>
      <c r="M155" s="6">
        <f t="shared" si="26"/>
        <v>0</v>
      </c>
      <c r="O155">
        <f t="shared" si="29"/>
        <v>0</v>
      </c>
      <c r="P155">
        <f t="shared" si="30"/>
        <v>0</v>
      </c>
    </row>
    <row r="156" spans="1:16" ht="13.5" thickBot="1">
      <c r="A156" s="3">
        <f t="shared" si="27"/>
        <v>132</v>
      </c>
      <c r="B156" s="3"/>
      <c r="C156" s="9"/>
      <c r="D156" s="41"/>
      <c r="E156" s="40">
        <f t="shared" si="22"/>
        <v>0</v>
      </c>
      <c r="F156" s="3" t="s">
        <v>50</v>
      </c>
      <c r="G156" s="4">
        <f t="shared" si="31"/>
        <v>0</v>
      </c>
      <c r="H156" s="4">
        <f t="shared" si="23"/>
        <v>0</v>
      </c>
      <c r="I156" s="5">
        <f t="shared" si="24"/>
        <v>0</v>
      </c>
      <c r="J156" s="56">
        <f t="shared" si="25"/>
        <v>0</v>
      </c>
      <c r="K156" s="7">
        <f t="shared" si="32"/>
        <v>0</v>
      </c>
      <c r="L156" s="5">
        <f t="shared" si="28"/>
        <v>0</v>
      </c>
      <c r="M156" s="6">
        <f t="shared" si="26"/>
        <v>0</v>
      </c>
      <c r="O156">
        <f t="shared" si="29"/>
        <v>0</v>
      </c>
      <c r="P156">
        <f t="shared" si="30"/>
        <v>0</v>
      </c>
    </row>
    <row r="157" spans="1:16" ht="13.5" thickBot="1">
      <c r="A157" s="3">
        <f t="shared" si="27"/>
        <v>133</v>
      </c>
      <c r="B157" s="3"/>
      <c r="C157" s="9"/>
      <c r="D157" s="41"/>
      <c r="E157" s="40">
        <f t="shared" si="22"/>
        <v>0</v>
      </c>
      <c r="F157" s="3" t="s">
        <v>50</v>
      </c>
      <c r="G157" s="4">
        <f t="shared" si="31"/>
        <v>0</v>
      </c>
      <c r="H157" s="4">
        <f t="shared" si="23"/>
        <v>0</v>
      </c>
      <c r="I157" s="5">
        <f t="shared" si="24"/>
        <v>0</v>
      </c>
      <c r="J157" s="56">
        <f t="shared" si="25"/>
        <v>0</v>
      </c>
      <c r="K157" s="7">
        <f t="shared" si="32"/>
        <v>0</v>
      </c>
      <c r="L157" s="5">
        <f t="shared" si="28"/>
        <v>0</v>
      </c>
      <c r="M157" s="6">
        <f t="shared" si="26"/>
        <v>0</v>
      </c>
      <c r="O157">
        <f t="shared" si="29"/>
        <v>0</v>
      </c>
      <c r="P157">
        <f t="shared" si="30"/>
        <v>0</v>
      </c>
    </row>
    <row r="158" spans="1:16" ht="13.5" thickBot="1">
      <c r="A158" s="3">
        <f t="shared" si="27"/>
        <v>134</v>
      </c>
      <c r="B158" s="3"/>
      <c r="C158" s="9"/>
      <c r="D158" s="41"/>
      <c r="E158" s="40">
        <f t="shared" si="22"/>
        <v>0</v>
      </c>
      <c r="F158" s="3" t="s">
        <v>50</v>
      </c>
      <c r="G158" s="4">
        <f t="shared" si="31"/>
        <v>0</v>
      </c>
      <c r="H158" s="4">
        <f t="shared" si="23"/>
        <v>0</v>
      </c>
      <c r="I158" s="5">
        <f t="shared" si="24"/>
        <v>0</v>
      </c>
      <c r="J158" s="56">
        <f t="shared" si="25"/>
        <v>0</v>
      </c>
      <c r="K158" s="7">
        <f t="shared" si="32"/>
        <v>0</v>
      </c>
      <c r="L158" s="5">
        <f t="shared" si="28"/>
        <v>0</v>
      </c>
      <c r="M158" s="6">
        <f t="shared" si="26"/>
        <v>0</v>
      </c>
      <c r="O158">
        <f t="shared" si="29"/>
        <v>0</v>
      </c>
      <c r="P158">
        <f t="shared" si="30"/>
        <v>0</v>
      </c>
    </row>
    <row r="159" spans="1:16" ht="13.5" thickBot="1">
      <c r="A159" s="3">
        <f t="shared" si="27"/>
        <v>135</v>
      </c>
      <c r="B159" s="3"/>
      <c r="C159" s="9"/>
      <c r="D159" s="41"/>
      <c r="E159" s="40">
        <f t="shared" si="22"/>
        <v>0</v>
      </c>
      <c r="F159" s="3" t="s">
        <v>50</v>
      </c>
      <c r="G159" s="4">
        <f t="shared" si="31"/>
        <v>0</v>
      </c>
      <c r="H159" s="4">
        <f t="shared" si="23"/>
        <v>0</v>
      </c>
      <c r="I159" s="5">
        <f t="shared" si="24"/>
        <v>0</v>
      </c>
      <c r="J159" s="56">
        <f t="shared" si="25"/>
        <v>0</v>
      </c>
      <c r="K159" s="7">
        <f t="shared" si="32"/>
        <v>0</v>
      </c>
      <c r="L159" s="5">
        <f t="shared" si="28"/>
        <v>0</v>
      </c>
      <c r="M159" s="6">
        <f t="shared" si="26"/>
        <v>0</v>
      </c>
      <c r="O159">
        <f t="shared" si="29"/>
        <v>0</v>
      </c>
      <c r="P159">
        <f t="shared" si="30"/>
        <v>0</v>
      </c>
    </row>
    <row r="160" spans="1:16" ht="13.5" thickBot="1">
      <c r="A160" s="3">
        <f t="shared" si="27"/>
        <v>136</v>
      </c>
      <c r="B160" s="3"/>
      <c r="C160" s="9"/>
      <c r="D160" s="41"/>
      <c r="E160" s="40">
        <f t="shared" si="22"/>
        <v>0</v>
      </c>
      <c r="F160" s="3" t="s">
        <v>50</v>
      </c>
      <c r="G160" s="4">
        <f t="shared" si="31"/>
        <v>0</v>
      </c>
      <c r="H160" s="4">
        <f t="shared" si="23"/>
        <v>0</v>
      </c>
      <c r="I160" s="5">
        <f t="shared" si="24"/>
        <v>0</v>
      </c>
      <c r="J160" s="56">
        <f t="shared" si="25"/>
        <v>0</v>
      </c>
      <c r="K160" s="7">
        <f t="shared" si="32"/>
        <v>0</v>
      </c>
      <c r="L160" s="5">
        <f t="shared" si="28"/>
        <v>0</v>
      </c>
      <c r="M160" s="6">
        <f t="shared" si="26"/>
        <v>0</v>
      </c>
      <c r="O160">
        <f t="shared" si="29"/>
        <v>0</v>
      </c>
      <c r="P160">
        <f t="shared" si="30"/>
        <v>0</v>
      </c>
    </row>
    <row r="161" spans="1:16" ht="13.5" thickBot="1">
      <c r="A161" s="3">
        <f t="shared" si="27"/>
        <v>137</v>
      </c>
      <c r="B161" s="3"/>
      <c r="C161" s="9"/>
      <c r="D161" s="41"/>
      <c r="E161" s="40">
        <f t="shared" si="22"/>
        <v>0</v>
      </c>
      <c r="F161" s="3" t="s">
        <v>50</v>
      </c>
      <c r="G161" s="4">
        <f t="shared" si="31"/>
        <v>0</v>
      </c>
      <c r="H161" s="4">
        <f t="shared" si="23"/>
        <v>0</v>
      </c>
      <c r="I161" s="5">
        <f t="shared" si="24"/>
        <v>0</v>
      </c>
      <c r="J161" s="56">
        <f t="shared" si="25"/>
        <v>0</v>
      </c>
      <c r="K161" s="7">
        <f t="shared" si="32"/>
        <v>0</v>
      </c>
      <c r="L161" s="5">
        <f t="shared" si="28"/>
        <v>0</v>
      </c>
      <c r="M161" s="6">
        <f t="shared" si="26"/>
        <v>0</v>
      </c>
      <c r="O161">
        <f t="shared" si="29"/>
        <v>0</v>
      </c>
      <c r="P161">
        <f t="shared" si="30"/>
        <v>0</v>
      </c>
    </row>
    <row r="162" spans="1:16" ht="13.5" thickBot="1">
      <c r="A162" s="3">
        <f t="shared" si="27"/>
        <v>138</v>
      </c>
      <c r="B162" s="3"/>
      <c r="C162" s="9"/>
      <c r="D162" s="41"/>
      <c r="E162" s="40">
        <f t="shared" si="22"/>
        <v>0</v>
      </c>
      <c r="F162" s="3" t="s">
        <v>50</v>
      </c>
      <c r="G162" s="4">
        <f t="shared" si="31"/>
        <v>0</v>
      </c>
      <c r="H162" s="4">
        <f t="shared" si="23"/>
        <v>0</v>
      </c>
      <c r="I162" s="5">
        <f t="shared" si="24"/>
        <v>0</v>
      </c>
      <c r="J162" s="56">
        <f t="shared" si="25"/>
        <v>0</v>
      </c>
      <c r="K162" s="7">
        <f t="shared" si="32"/>
        <v>0</v>
      </c>
      <c r="L162" s="5">
        <f t="shared" si="28"/>
        <v>0</v>
      </c>
      <c r="M162" s="6">
        <f t="shared" si="26"/>
        <v>0</v>
      </c>
      <c r="O162">
        <f t="shared" si="29"/>
        <v>0</v>
      </c>
      <c r="P162">
        <f t="shared" si="30"/>
        <v>0</v>
      </c>
    </row>
    <row r="163" spans="1:16" ht="13.5" thickBot="1">
      <c r="A163" s="3">
        <f t="shared" si="27"/>
        <v>139</v>
      </c>
      <c r="B163" s="3"/>
      <c r="C163" s="9"/>
      <c r="D163" s="41"/>
      <c r="E163" s="40">
        <f t="shared" si="22"/>
        <v>0</v>
      </c>
      <c r="F163" s="3" t="s">
        <v>50</v>
      </c>
      <c r="G163" s="4">
        <f t="shared" si="31"/>
        <v>0</v>
      </c>
      <c r="H163" s="4">
        <f t="shared" si="23"/>
        <v>0</v>
      </c>
      <c r="I163" s="5">
        <f t="shared" si="24"/>
        <v>0</v>
      </c>
      <c r="J163" s="56">
        <f t="shared" si="25"/>
        <v>0</v>
      </c>
      <c r="K163" s="7">
        <f t="shared" si="32"/>
        <v>0</v>
      </c>
      <c r="L163" s="5">
        <f t="shared" si="28"/>
        <v>0</v>
      </c>
      <c r="M163" s="6">
        <f t="shared" si="26"/>
        <v>0</v>
      </c>
      <c r="O163">
        <f t="shared" si="29"/>
        <v>0</v>
      </c>
      <c r="P163">
        <f t="shared" si="30"/>
        <v>0</v>
      </c>
    </row>
    <row r="164" spans="1:16" ht="13.5" thickBot="1">
      <c r="A164" s="3">
        <f t="shared" si="27"/>
        <v>140</v>
      </c>
      <c r="B164" s="3"/>
      <c r="C164" s="9"/>
      <c r="D164" s="41"/>
      <c r="E164" s="40">
        <f t="shared" si="22"/>
        <v>0</v>
      </c>
      <c r="F164" s="3" t="s">
        <v>50</v>
      </c>
      <c r="G164" s="4">
        <f t="shared" si="31"/>
        <v>0</v>
      </c>
      <c r="H164" s="4">
        <f t="shared" si="23"/>
        <v>0</v>
      </c>
      <c r="I164" s="5">
        <f t="shared" si="24"/>
        <v>0</v>
      </c>
      <c r="J164" s="56">
        <f t="shared" si="25"/>
        <v>0</v>
      </c>
      <c r="K164" s="7">
        <f t="shared" si="32"/>
        <v>0</v>
      </c>
      <c r="L164" s="5">
        <f t="shared" si="28"/>
        <v>0</v>
      </c>
      <c r="M164" s="6">
        <f t="shared" si="26"/>
        <v>0</v>
      </c>
      <c r="O164">
        <f t="shared" si="29"/>
        <v>0</v>
      </c>
      <c r="P164">
        <f t="shared" si="30"/>
        <v>0</v>
      </c>
    </row>
    <row r="165" spans="1:16" ht="13.5" thickBot="1">
      <c r="A165" s="3">
        <f t="shared" si="27"/>
        <v>141</v>
      </c>
      <c r="B165" s="3"/>
      <c r="C165" s="9"/>
      <c r="D165" s="41"/>
      <c r="E165" s="40">
        <f t="shared" si="22"/>
        <v>0</v>
      </c>
      <c r="F165" s="3" t="s">
        <v>50</v>
      </c>
      <c r="G165" s="4">
        <f t="shared" si="31"/>
        <v>0</v>
      </c>
      <c r="H165" s="4">
        <f t="shared" si="23"/>
        <v>0</v>
      </c>
      <c r="I165" s="5">
        <f t="shared" si="24"/>
        <v>0</v>
      </c>
      <c r="J165" s="56">
        <f t="shared" si="25"/>
        <v>0</v>
      </c>
      <c r="K165" s="7">
        <f t="shared" si="32"/>
        <v>0</v>
      </c>
      <c r="L165" s="5">
        <f t="shared" si="28"/>
        <v>0</v>
      </c>
      <c r="M165" s="6">
        <f t="shared" si="26"/>
        <v>0</v>
      </c>
      <c r="O165">
        <f t="shared" si="29"/>
        <v>0</v>
      </c>
      <c r="P165">
        <f t="shared" si="30"/>
        <v>0</v>
      </c>
    </row>
    <row r="166" spans="1:16" ht="13.5" thickBot="1">
      <c r="A166" s="3">
        <f t="shared" si="27"/>
        <v>142</v>
      </c>
      <c r="B166" s="3"/>
      <c r="C166" s="9"/>
      <c r="D166" s="41"/>
      <c r="E166" s="40">
        <f t="shared" si="22"/>
        <v>0</v>
      </c>
      <c r="F166" s="3" t="s">
        <v>52</v>
      </c>
      <c r="G166" s="4">
        <f t="shared" si="31"/>
        <v>0</v>
      </c>
      <c r="H166" s="4">
        <f t="shared" si="23"/>
        <v>0</v>
      </c>
      <c r="I166" s="5">
        <f t="shared" si="24"/>
        <v>0</v>
      </c>
      <c r="J166" s="56">
        <f t="shared" si="25"/>
        <v>0</v>
      </c>
      <c r="K166" s="7">
        <f t="shared" si="32"/>
        <v>0</v>
      </c>
      <c r="L166" s="5">
        <f t="shared" si="28"/>
        <v>0</v>
      </c>
      <c r="M166" s="6">
        <f t="shared" si="26"/>
        <v>0</v>
      </c>
      <c r="O166">
        <f t="shared" si="29"/>
        <v>0</v>
      </c>
      <c r="P166">
        <f t="shared" si="30"/>
        <v>0</v>
      </c>
    </row>
    <row r="167" spans="1:16" ht="13.5" thickBot="1">
      <c r="A167" s="3">
        <f t="shared" si="27"/>
        <v>143</v>
      </c>
      <c r="B167" s="3"/>
      <c r="C167" s="9"/>
      <c r="D167" s="41"/>
      <c r="E167" s="40">
        <f t="shared" si="22"/>
        <v>0</v>
      </c>
      <c r="F167" s="3"/>
      <c r="G167" s="4">
        <f t="shared" si="31"/>
        <v>0</v>
      </c>
      <c r="H167" s="4">
        <f t="shared" si="23"/>
        <v>0</v>
      </c>
      <c r="I167" s="5">
        <f t="shared" si="24"/>
        <v>0</v>
      </c>
      <c r="J167" s="56">
        <f t="shared" si="25"/>
        <v>0</v>
      </c>
      <c r="K167" s="7">
        <f t="shared" si="32"/>
        <v>0</v>
      </c>
      <c r="L167" s="5">
        <f t="shared" si="28"/>
        <v>0</v>
      </c>
      <c r="M167" s="6">
        <f t="shared" si="26"/>
        <v>0</v>
      </c>
      <c r="O167">
        <f t="shared" si="29"/>
        <v>0</v>
      </c>
      <c r="P167">
        <f t="shared" si="30"/>
        <v>0</v>
      </c>
    </row>
    <row r="168" spans="1:16" ht="13.5" thickBot="1">
      <c r="A168" s="3">
        <f t="shared" si="27"/>
        <v>144</v>
      </c>
      <c r="B168" s="3"/>
      <c r="C168" s="10"/>
      <c r="D168" s="41"/>
      <c r="E168" s="40">
        <f t="shared" si="22"/>
        <v>0</v>
      </c>
      <c r="F168" s="3"/>
      <c r="G168" s="4">
        <f t="shared" si="31"/>
        <v>0</v>
      </c>
      <c r="H168" s="4">
        <f t="shared" si="23"/>
        <v>0</v>
      </c>
      <c r="I168" s="5">
        <f t="shared" si="24"/>
        <v>0</v>
      </c>
      <c r="J168" s="56">
        <f t="shared" si="25"/>
        <v>0</v>
      </c>
      <c r="K168" s="7">
        <f t="shared" si="32"/>
        <v>0</v>
      </c>
      <c r="L168" s="5">
        <f t="shared" si="28"/>
        <v>0</v>
      </c>
      <c r="M168" s="6">
        <f t="shared" si="26"/>
        <v>0</v>
      </c>
      <c r="O168">
        <f t="shared" si="29"/>
        <v>0</v>
      </c>
      <c r="P168">
        <f t="shared" si="30"/>
        <v>0</v>
      </c>
    </row>
    <row r="169" spans="1:16" ht="13.5" thickBot="1">
      <c r="A169" s="3">
        <f t="shared" si="27"/>
        <v>145</v>
      </c>
      <c r="B169" s="3"/>
      <c r="C169" s="10"/>
      <c r="D169" s="41"/>
      <c r="E169" s="40">
        <f t="shared" si="22"/>
        <v>0</v>
      </c>
      <c r="F169" s="3"/>
      <c r="G169" s="4">
        <f t="shared" si="31"/>
        <v>0</v>
      </c>
      <c r="H169" s="4">
        <f t="shared" si="23"/>
        <v>0</v>
      </c>
      <c r="I169" s="5">
        <f t="shared" si="24"/>
        <v>0</v>
      </c>
      <c r="J169" s="56">
        <f t="shared" si="25"/>
        <v>0</v>
      </c>
      <c r="K169" s="7">
        <f t="shared" si="32"/>
        <v>0</v>
      </c>
      <c r="L169" s="5">
        <f t="shared" si="28"/>
        <v>0</v>
      </c>
      <c r="M169" s="6">
        <f t="shared" si="26"/>
        <v>0</v>
      </c>
      <c r="O169">
        <f t="shared" si="29"/>
        <v>0</v>
      </c>
      <c r="P169">
        <f t="shared" si="30"/>
        <v>0</v>
      </c>
    </row>
    <row r="170" spans="1:16" ht="13.5" thickBot="1">
      <c r="A170" s="3">
        <f t="shared" si="27"/>
        <v>146</v>
      </c>
      <c r="B170" s="3"/>
      <c r="C170" s="10"/>
      <c r="D170" s="41"/>
      <c r="E170" s="40">
        <f t="shared" si="22"/>
        <v>0</v>
      </c>
      <c r="F170" s="3"/>
      <c r="G170" s="4">
        <f t="shared" si="31"/>
        <v>0</v>
      </c>
      <c r="H170" s="4">
        <f t="shared" si="23"/>
        <v>0</v>
      </c>
      <c r="I170" s="5">
        <f t="shared" si="24"/>
        <v>0</v>
      </c>
      <c r="J170" s="56">
        <f t="shared" si="25"/>
        <v>0</v>
      </c>
      <c r="K170" s="7">
        <f t="shared" si="32"/>
        <v>0</v>
      </c>
      <c r="L170" s="5">
        <f t="shared" si="28"/>
        <v>0</v>
      </c>
      <c r="M170" s="6">
        <f t="shared" si="26"/>
        <v>0</v>
      </c>
      <c r="O170">
        <f t="shared" si="29"/>
        <v>0</v>
      </c>
      <c r="P170">
        <f t="shared" si="30"/>
        <v>0</v>
      </c>
    </row>
    <row r="171" spans="1:16" ht="13.5" thickBot="1">
      <c r="A171" s="3">
        <f t="shared" si="27"/>
        <v>147</v>
      </c>
      <c r="B171" s="3"/>
      <c r="C171" s="10"/>
      <c r="D171" s="41"/>
      <c r="E171" s="40">
        <f t="shared" si="22"/>
        <v>0</v>
      </c>
      <c r="F171" s="3"/>
      <c r="G171" s="4">
        <f t="shared" si="31"/>
        <v>0</v>
      </c>
      <c r="H171" s="4">
        <f t="shared" si="23"/>
        <v>0</v>
      </c>
      <c r="I171" s="5">
        <f t="shared" si="24"/>
        <v>0</v>
      </c>
      <c r="J171" s="56">
        <f t="shared" si="25"/>
        <v>0</v>
      </c>
      <c r="K171" s="7">
        <f t="shared" si="32"/>
        <v>0</v>
      </c>
      <c r="L171" s="5">
        <f t="shared" si="28"/>
        <v>0</v>
      </c>
      <c r="M171" s="6">
        <f t="shared" si="26"/>
        <v>0</v>
      </c>
      <c r="O171">
        <f t="shared" si="29"/>
        <v>0</v>
      </c>
      <c r="P171">
        <f t="shared" si="30"/>
        <v>0</v>
      </c>
    </row>
    <row r="172" spans="1:16" ht="13.5" thickBot="1">
      <c r="A172" s="3">
        <f t="shared" si="27"/>
        <v>148</v>
      </c>
      <c r="B172" s="3"/>
      <c r="C172" s="10"/>
      <c r="D172" s="41"/>
      <c r="E172" s="40">
        <f t="shared" si="22"/>
        <v>0</v>
      </c>
      <c r="F172" s="3"/>
      <c r="G172" s="4">
        <f t="shared" si="31"/>
        <v>0</v>
      </c>
      <c r="H172" s="4">
        <f t="shared" si="23"/>
        <v>0</v>
      </c>
      <c r="I172" s="5">
        <f t="shared" si="24"/>
        <v>0</v>
      </c>
      <c r="J172" s="56">
        <f t="shared" si="25"/>
        <v>0</v>
      </c>
      <c r="K172" s="7">
        <f t="shared" si="32"/>
        <v>0</v>
      </c>
      <c r="L172" s="5">
        <f t="shared" si="28"/>
        <v>0</v>
      </c>
      <c r="M172" s="6">
        <f t="shared" si="26"/>
        <v>0</v>
      </c>
      <c r="O172">
        <f t="shared" si="29"/>
        <v>0</v>
      </c>
      <c r="P172">
        <f t="shared" si="30"/>
        <v>0</v>
      </c>
    </row>
    <row r="173" spans="1:16" ht="13.5" thickBot="1">
      <c r="A173" s="3">
        <f t="shared" si="27"/>
        <v>149</v>
      </c>
      <c r="B173" s="3"/>
      <c r="C173" s="10"/>
      <c r="D173" s="41"/>
      <c r="E173" s="40">
        <f t="shared" si="22"/>
        <v>0</v>
      </c>
      <c r="F173" s="3"/>
      <c r="G173" s="4">
        <f t="shared" si="31"/>
        <v>0</v>
      </c>
      <c r="H173" s="4">
        <f t="shared" si="23"/>
        <v>0</v>
      </c>
      <c r="I173" s="5">
        <f t="shared" si="24"/>
        <v>0</v>
      </c>
      <c r="J173" s="56">
        <f t="shared" si="25"/>
        <v>0</v>
      </c>
      <c r="K173" s="7">
        <f t="shared" si="32"/>
        <v>0</v>
      </c>
      <c r="L173" s="5">
        <f t="shared" si="28"/>
        <v>0</v>
      </c>
      <c r="M173" s="6">
        <f t="shared" si="26"/>
        <v>0</v>
      </c>
      <c r="O173">
        <f t="shared" si="29"/>
        <v>0</v>
      </c>
      <c r="P173">
        <f t="shared" si="30"/>
        <v>0</v>
      </c>
    </row>
    <row r="174" spans="1:16" ht="13.5" thickBot="1">
      <c r="A174" s="3">
        <f t="shared" si="27"/>
        <v>150</v>
      </c>
      <c r="B174" s="3"/>
      <c r="C174" s="10"/>
      <c r="D174" s="41"/>
      <c r="E174" s="40">
        <f t="shared" si="22"/>
        <v>0</v>
      </c>
      <c r="F174" s="3"/>
      <c r="G174" s="4">
        <f t="shared" si="31"/>
        <v>0</v>
      </c>
      <c r="H174" s="4">
        <f t="shared" si="23"/>
        <v>0</v>
      </c>
      <c r="I174" s="5">
        <f t="shared" si="24"/>
        <v>0</v>
      </c>
      <c r="J174" s="56">
        <f t="shared" si="25"/>
        <v>0</v>
      </c>
      <c r="K174" s="7">
        <f t="shared" si="32"/>
        <v>0</v>
      </c>
      <c r="L174" s="5">
        <f t="shared" si="28"/>
        <v>0</v>
      </c>
      <c r="M174" s="6">
        <f t="shared" si="26"/>
        <v>0</v>
      </c>
      <c r="O174">
        <f t="shared" si="29"/>
        <v>0</v>
      </c>
      <c r="P174">
        <f t="shared" si="30"/>
        <v>0</v>
      </c>
    </row>
    <row r="175" spans="1:16" ht="13.5" thickBot="1">
      <c r="A175" s="3">
        <f t="shared" si="27"/>
        <v>151</v>
      </c>
      <c r="B175" s="3"/>
      <c r="C175" s="10"/>
      <c r="D175" s="41"/>
      <c r="E175" s="40">
        <f t="shared" si="22"/>
        <v>0</v>
      </c>
      <c r="F175" s="3"/>
      <c r="G175" s="4">
        <f t="shared" si="31"/>
        <v>0</v>
      </c>
      <c r="H175" s="4">
        <f t="shared" si="23"/>
        <v>0</v>
      </c>
      <c r="I175" s="5">
        <f t="shared" si="24"/>
        <v>0</v>
      </c>
      <c r="J175" s="56">
        <f t="shared" si="25"/>
        <v>0</v>
      </c>
      <c r="K175" s="7">
        <f t="shared" si="32"/>
        <v>0</v>
      </c>
      <c r="L175" s="5">
        <f t="shared" si="28"/>
        <v>0</v>
      </c>
      <c r="M175" s="6">
        <f t="shared" si="26"/>
        <v>0</v>
      </c>
      <c r="O175">
        <f t="shared" si="29"/>
        <v>0</v>
      </c>
      <c r="P175">
        <f t="shared" si="30"/>
        <v>0</v>
      </c>
    </row>
    <row r="176" spans="1:16" ht="13.5" thickBot="1">
      <c r="A176" s="3">
        <f t="shared" si="27"/>
        <v>152</v>
      </c>
      <c r="B176" s="3"/>
      <c r="C176" s="10"/>
      <c r="D176" s="41"/>
      <c r="E176" s="40">
        <f t="shared" si="22"/>
        <v>0</v>
      </c>
      <c r="F176" s="3"/>
      <c r="G176" s="4">
        <f t="shared" si="31"/>
        <v>0</v>
      </c>
      <c r="H176" s="4">
        <f t="shared" si="23"/>
        <v>0</v>
      </c>
      <c r="I176" s="5">
        <f t="shared" si="24"/>
        <v>0</v>
      </c>
      <c r="J176" s="56">
        <f t="shared" si="25"/>
        <v>0</v>
      </c>
      <c r="K176" s="7">
        <f t="shared" si="32"/>
        <v>0</v>
      </c>
      <c r="L176" s="5">
        <f t="shared" si="28"/>
        <v>0</v>
      </c>
      <c r="M176" s="6">
        <f t="shared" si="26"/>
        <v>0</v>
      </c>
      <c r="O176">
        <f t="shared" si="29"/>
        <v>0</v>
      </c>
      <c r="P176">
        <f t="shared" si="30"/>
        <v>0</v>
      </c>
    </row>
    <row r="177" spans="1:16" ht="13.5" thickBot="1">
      <c r="A177" s="3">
        <f t="shared" si="27"/>
        <v>153</v>
      </c>
      <c r="B177" s="3"/>
      <c r="C177" s="10"/>
      <c r="D177" s="41"/>
      <c r="E177" s="40">
        <f t="shared" si="22"/>
        <v>0</v>
      </c>
      <c r="F177" s="3"/>
      <c r="G177" s="4">
        <f t="shared" si="31"/>
        <v>0</v>
      </c>
      <c r="H177" s="4">
        <f t="shared" si="23"/>
        <v>0</v>
      </c>
      <c r="I177" s="5">
        <f t="shared" si="24"/>
        <v>0</v>
      </c>
      <c r="J177" s="56">
        <f t="shared" si="25"/>
        <v>0</v>
      </c>
      <c r="K177" s="7">
        <f t="shared" si="32"/>
        <v>0</v>
      </c>
      <c r="L177" s="5">
        <f t="shared" si="28"/>
        <v>0</v>
      </c>
      <c r="M177" s="6">
        <f t="shared" si="26"/>
        <v>0</v>
      </c>
      <c r="O177">
        <f t="shared" si="29"/>
        <v>0</v>
      </c>
      <c r="P177">
        <f t="shared" si="30"/>
        <v>0</v>
      </c>
    </row>
    <row r="178" spans="1:16" ht="13.5" thickBot="1">
      <c r="A178" s="3">
        <f t="shared" si="27"/>
        <v>154</v>
      </c>
      <c r="B178" s="3"/>
      <c r="C178" s="10"/>
      <c r="D178" s="41"/>
      <c r="E178" s="40">
        <f t="shared" si="22"/>
        <v>0</v>
      </c>
      <c r="F178" s="3"/>
      <c r="G178" s="4">
        <f t="shared" si="31"/>
        <v>0</v>
      </c>
      <c r="H178" s="4">
        <f t="shared" si="23"/>
        <v>0</v>
      </c>
      <c r="I178" s="5">
        <f t="shared" si="24"/>
        <v>0</v>
      </c>
      <c r="J178" s="56">
        <f t="shared" si="25"/>
        <v>0</v>
      </c>
      <c r="K178" s="7">
        <f t="shared" si="32"/>
        <v>0</v>
      </c>
      <c r="L178" s="5">
        <f t="shared" si="28"/>
        <v>0</v>
      </c>
      <c r="M178" s="6">
        <f t="shared" si="26"/>
        <v>0</v>
      </c>
      <c r="O178">
        <f t="shared" si="29"/>
        <v>0</v>
      </c>
      <c r="P178">
        <f t="shared" si="30"/>
        <v>0</v>
      </c>
    </row>
    <row r="179" spans="1:16" ht="13.5" thickBot="1">
      <c r="A179" s="3">
        <f t="shared" si="27"/>
        <v>155</v>
      </c>
      <c r="B179" s="3"/>
      <c r="C179" s="10"/>
      <c r="D179" s="41"/>
      <c r="E179" s="40">
        <f t="shared" si="22"/>
        <v>0</v>
      </c>
      <c r="F179" s="3"/>
      <c r="G179" s="4">
        <f t="shared" si="31"/>
        <v>0</v>
      </c>
      <c r="H179" s="4">
        <f t="shared" si="23"/>
        <v>0</v>
      </c>
      <c r="I179" s="5">
        <f t="shared" si="24"/>
        <v>0</v>
      </c>
      <c r="J179" s="56">
        <f t="shared" si="25"/>
        <v>0</v>
      </c>
      <c r="K179" s="7">
        <f t="shared" si="32"/>
        <v>0</v>
      </c>
      <c r="L179" s="5">
        <f t="shared" si="28"/>
        <v>0</v>
      </c>
      <c r="M179" s="6">
        <f t="shared" si="26"/>
        <v>0</v>
      </c>
      <c r="O179">
        <f t="shared" si="29"/>
        <v>0</v>
      </c>
      <c r="P179">
        <f t="shared" si="30"/>
        <v>0</v>
      </c>
    </row>
    <row r="180" spans="1:16" ht="13.5" thickBot="1">
      <c r="A180" s="3">
        <f t="shared" si="27"/>
        <v>156</v>
      </c>
      <c r="B180" s="3"/>
      <c r="C180" s="10"/>
      <c r="D180" s="41"/>
      <c r="E180" s="40">
        <f t="shared" si="22"/>
        <v>0</v>
      </c>
      <c r="F180" s="3"/>
      <c r="G180" s="4">
        <f t="shared" si="31"/>
        <v>0</v>
      </c>
      <c r="H180" s="4">
        <f t="shared" si="23"/>
        <v>0</v>
      </c>
      <c r="I180" s="5">
        <f t="shared" si="24"/>
        <v>0</v>
      </c>
      <c r="J180" s="56">
        <f t="shared" si="25"/>
        <v>0</v>
      </c>
      <c r="K180" s="7">
        <f t="shared" si="32"/>
        <v>0</v>
      </c>
      <c r="L180" s="5">
        <f t="shared" si="28"/>
        <v>0</v>
      </c>
      <c r="M180" s="6">
        <f t="shared" si="26"/>
        <v>0</v>
      </c>
      <c r="O180">
        <f t="shared" si="29"/>
        <v>0</v>
      </c>
      <c r="P180">
        <f t="shared" si="30"/>
        <v>0</v>
      </c>
    </row>
    <row r="181" spans="1:16" ht="13.5" thickBot="1">
      <c r="A181" s="3">
        <f t="shared" si="27"/>
        <v>157</v>
      </c>
      <c r="B181" s="3"/>
      <c r="C181" s="10"/>
      <c r="D181" s="41"/>
      <c r="E181" s="40">
        <f t="shared" si="22"/>
        <v>0</v>
      </c>
      <c r="F181" s="3"/>
      <c r="G181" s="4">
        <f t="shared" si="31"/>
        <v>0</v>
      </c>
      <c r="H181" s="4">
        <f t="shared" si="23"/>
        <v>0</v>
      </c>
      <c r="I181" s="5">
        <f t="shared" si="24"/>
        <v>0</v>
      </c>
      <c r="J181" s="56">
        <f t="shared" si="25"/>
        <v>0</v>
      </c>
      <c r="K181" s="7">
        <f t="shared" si="32"/>
        <v>0</v>
      </c>
      <c r="L181" s="5">
        <f t="shared" si="28"/>
        <v>0</v>
      </c>
      <c r="M181" s="6">
        <f t="shared" si="26"/>
        <v>0</v>
      </c>
      <c r="O181">
        <f t="shared" si="29"/>
        <v>0</v>
      </c>
      <c r="P181">
        <f t="shared" si="30"/>
        <v>0</v>
      </c>
    </row>
    <row r="182" spans="1:16" ht="13.5" thickBot="1">
      <c r="A182" s="3">
        <f t="shared" si="27"/>
        <v>158</v>
      </c>
      <c r="B182" s="3"/>
      <c r="C182" s="10"/>
      <c r="D182" s="41"/>
      <c r="E182" s="40">
        <f t="shared" si="22"/>
        <v>0</v>
      </c>
      <c r="F182" s="3"/>
      <c r="G182" s="4">
        <f t="shared" si="31"/>
        <v>0</v>
      </c>
      <c r="H182" s="4">
        <f t="shared" si="23"/>
        <v>0</v>
      </c>
      <c r="I182" s="5">
        <f t="shared" si="24"/>
        <v>0</v>
      </c>
      <c r="J182" s="56">
        <f t="shared" si="25"/>
        <v>0</v>
      </c>
      <c r="K182" s="7">
        <f t="shared" si="32"/>
        <v>0</v>
      </c>
      <c r="L182" s="5">
        <f t="shared" si="28"/>
        <v>0</v>
      </c>
      <c r="M182" s="6">
        <f t="shared" si="26"/>
        <v>0</v>
      </c>
      <c r="O182">
        <f t="shared" si="29"/>
        <v>0</v>
      </c>
      <c r="P182">
        <f t="shared" si="30"/>
        <v>0</v>
      </c>
    </row>
    <row r="183" spans="1:16" ht="13.5" thickBot="1">
      <c r="A183" s="3">
        <f t="shared" si="27"/>
        <v>159</v>
      </c>
      <c r="B183" s="3"/>
      <c r="C183" s="10"/>
      <c r="D183" s="41"/>
      <c r="E183" s="40">
        <f t="shared" si="22"/>
        <v>0</v>
      </c>
      <c r="F183" s="3"/>
      <c r="G183" s="4">
        <f t="shared" si="31"/>
        <v>0</v>
      </c>
      <c r="H183" s="4">
        <f t="shared" si="23"/>
        <v>0</v>
      </c>
      <c r="I183" s="5">
        <f t="shared" si="24"/>
        <v>0</v>
      </c>
      <c r="J183" s="56">
        <f t="shared" si="25"/>
        <v>0</v>
      </c>
      <c r="K183" s="7">
        <f t="shared" si="32"/>
        <v>0</v>
      </c>
      <c r="L183" s="5">
        <f t="shared" si="28"/>
        <v>0</v>
      </c>
      <c r="M183" s="6">
        <f t="shared" si="26"/>
        <v>0</v>
      </c>
      <c r="O183">
        <f t="shared" si="29"/>
        <v>0</v>
      </c>
      <c r="P183">
        <f t="shared" si="30"/>
        <v>0</v>
      </c>
    </row>
    <row r="184" spans="1:16" ht="13.5" thickBot="1">
      <c r="A184" s="3">
        <f t="shared" si="27"/>
        <v>160</v>
      </c>
      <c r="B184" s="3"/>
      <c r="C184" s="10"/>
      <c r="D184" s="41"/>
      <c r="E184" s="40">
        <f t="shared" si="22"/>
        <v>0</v>
      </c>
      <c r="F184" s="3"/>
      <c r="G184" s="4">
        <f t="shared" si="31"/>
        <v>0</v>
      </c>
      <c r="H184" s="4">
        <f t="shared" si="23"/>
        <v>0</v>
      </c>
      <c r="I184" s="5">
        <f t="shared" si="24"/>
        <v>0</v>
      </c>
      <c r="J184" s="56">
        <f t="shared" si="25"/>
        <v>0</v>
      </c>
      <c r="K184" s="7">
        <f t="shared" si="32"/>
        <v>0</v>
      </c>
      <c r="L184" s="5">
        <f t="shared" si="28"/>
        <v>0</v>
      </c>
      <c r="M184" s="6">
        <f t="shared" si="26"/>
        <v>0</v>
      </c>
      <c r="O184">
        <f t="shared" si="29"/>
        <v>0</v>
      </c>
      <c r="P184">
        <f t="shared" si="30"/>
        <v>0</v>
      </c>
    </row>
    <row r="185" spans="1:16" ht="13.5" thickBot="1">
      <c r="A185" s="3">
        <f t="shared" si="27"/>
        <v>161</v>
      </c>
      <c r="B185" s="3"/>
      <c r="C185" s="10"/>
      <c r="D185" s="41"/>
      <c r="E185" s="40">
        <f t="shared" si="22"/>
        <v>0</v>
      </c>
      <c r="F185" s="3"/>
      <c r="G185" s="4">
        <f t="shared" si="31"/>
        <v>0</v>
      </c>
      <c r="H185" s="4">
        <f t="shared" si="23"/>
        <v>0</v>
      </c>
      <c r="I185" s="5">
        <f t="shared" si="24"/>
        <v>0</v>
      </c>
      <c r="J185" s="56">
        <f t="shared" si="25"/>
        <v>0</v>
      </c>
      <c r="K185" s="7">
        <f t="shared" si="32"/>
        <v>0</v>
      </c>
      <c r="L185" s="5">
        <f t="shared" si="28"/>
        <v>0</v>
      </c>
      <c r="M185" s="6">
        <f t="shared" si="26"/>
        <v>0</v>
      </c>
      <c r="O185">
        <f t="shared" si="29"/>
        <v>0</v>
      </c>
      <c r="P185">
        <f t="shared" si="30"/>
        <v>0</v>
      </c>
    </row>
    <row r="186" spans="1:16" ht="13.5" thickBot="1">
      <c r="A186" s="3">
        <f t="shared" si="27"/>
        <v>162</v>
      </c>
      <c r="B186" s="3"/>
      <c r="C186" s="10"/>
      <c r="D186" s="41"/>
      <c r="E186" s="40">
        <f t="shared" si="22"/>
        <v>0</v>
      </c>
      <c r="F186" s="3"/>
      <c r="G186" s="4">
        <f t="shared" si="31"/>
        <v>0</v>
      </c>
      <c r="H186" s="4">
        <f t="shared" si="23"/>
        <v>0</v>
      </c>
      <c r="I186" s="5">
        <f t="shared" si="24"/>
        <v>0</v>
      </c>
      <c r="J186" s="56">
        <f t="shared" si="25"/>
        <v>0</v>
      </c>
      <c r="K186" s="7">
        <f t="shared" si="32"/>
        <v>0</v>
      </c>
      <c r="L186" s="5">
        <f t="shared" si="28"/>
        <v>0</v>
      </c>
      <c r="M186" s="6">
        <f t="shared" si="26"/>
        <v>0</v>
      </c>
      <c r="O186">
        <f t="shared" si="29"/>
        <v>0</v>
      </c>
      <c r="P186">
        <f t="shared" si="30"/>
        <v>0</v>
      </c>
    </row>
    <row r="187" spans="1:16" ht="13.5" thickBot="1">
      <c r="A187" s="3">
        <f t="shared" si="27"/>
        <v>163</v>
      </c>
      <c r="B187" s="3"/>
      <c r="C187" s="10"/>
      <c r="D187" s="41"/>
      <c r="E187" s="40">
        <f t="shared" si="22"/>
        <v>0</v>
      </c>
      <c r="F187" s="3"/>
      <c r="G187" s="4">
        <f t="shared" si="31"/>
        <v>0</v>
      </c>
      <c r="H187" s="4">
        <f t="shared" si="23"/>
        <v>0</v>
      </c>
      <c r="I187" s="5">
        <f t="shared" si="24"/>
        <v>0</v>
      </c>
      <c r="J187" s="56">
        <f t="shared" si="25"/>
        <v>0</v>
      </c>
      <c r="K187" s="7">
        <f t="shared" si="32"/>
        <v>0</v>
      </c>
      <c r="L187" s="5">
        <f t="shared" si="28"/>
        <v>0</v>
      </c>
      <c r="M187" s="6">
        <f t="shared" si="26"/>
        <v>0</v>
      </c>
      <c r="O187">
        <f t="shared" si="29"/>
        <v>0</v>
      </c>
      <c r="P187">
        <f t="shared" si="30"/>
        <v>0</v>
      </c>
    </row>
    <row r="188" spans="1:16" ht="13.5" thickBot="1">
      <c r="A188" s="3">
        <f t="shared" si="27"/>
        <v>164</v>
      </c>
      <c r="B188" s="3"/>
      <c r="C188" s="10"/>
      <c r="D188" s="41"/>
      <c r="E188" s="40">
        <f t="shared" si="22"/>
        <v>0</v>
      </c>
      <c r="F188" s="3"/>
      <c r="G188" s="4">
        <f t="shared" si="31"/>
        <v>0</v>
      </c>
      <c r="H188" s="4">
        <f t="shared" si="23"/>
        <v>0</v>
      </c>
      <c r="I188" s="5">
        <f t="shared" si="24"/>
        <v>0</v>
      </c>
      <c r="J188" s="56">
        <f t="shared" si="25"/>
        <v>0</v>
      </c>
      <c r="K188" s="7">
        <f t="shared" si="32"/>
        <v>0</v>
      </c>
      <c r="L188" s="5">
        <f t="shared" si="28"/>
        <v>0</v>
      </c>
      <c r="M188" s="6">
        <f t="shared" si="26"/>
        <v>0</v>
      </c>
      <c r="O188">
        <f t="shared" si="29"/>
        <v>0</v>
      </c>
      <c r="P188">
        <f t="shared" si="30"/>
        <v>0</v>
      </c>
    </row>
    <row r="189" spans="1:16" ht="13.5" thickBot="1">
      <c r="A189" s="3">
        <f t="shared" si="27"/>
        <v>165</v>
      </c>
      <c r="B189" s="3"/>
      <c r="C189" s="10"/>
      <c r="D189" s="41"/>
      <c r="E189" s="40">
        <f t="shared" si="22"/>
        <v>0</v>
      </c>
      <c r="F189" s="3"/>
      <c r="G189" s="4">
        <f t="shared" si="31"/>
        <v>0</v>
      </c>
      <c r="H189" s="4">
        <f t="shared" si="23"/>
        <v>0</v>
      </c>
      <c r="I189" s="5">
        <f t="shared" si="24"/>
        <v>0</v>
      </c>
      <c r="J189" s="56">
        <f t="shared" si="25"/>
        <v>0</v>
      </c>
      <c r="K189" s="7">
        <f t="shared" si="32"/>
        <v>0</v>
      </c>
      <c r="L189" s="5">
        <f t="shared" si="28"/>
        <v>0</v>
      </c>
      <c r="M189" s="6">
        <f t="shared" si="26"/>
        <v>0</v>
      </c>
      <c r="O189">
        <f t="shared" si="29"/>
        <v>0</v>
      </c>
      <c r="P189">
        <f t="shared" si="30"/>
        <v>0</v>
      </c>
    </row>
    <row r="190" spans="1:16" ht="13.5" thickBot="1">
      <c r="A190" s="3">
        <f t="shared" si="27"/>
        <v>166</v>
      </c>
      <c r="B190" s="3"/>
      <c r="C190" s="10"/>
      <c r="D190" s="41"/>
      <c r="E190" s="40">
        <f t="shared" si="22"/>
        <v>0</v>
      </c>
      <c r="F190" s="3"/>
      <c r="G190" s="4">
        <f t="shared" si="31"/>
        <v>0</v>
      </c>
      <c r="H190" s="4">
        <f t="shared" si="23"/>
        <v>0</v>
      </c>
      <c r="I190" s="5">
        <f t="shared" si="24"/>
        <v>0</v>
      </c>
      <c r="J190" s="56">
        <f t="shared" si="25"/>
        <v>0</v>
      </c>
      <c r="K190" s="7">
        <f t="shared" si="32"/>
        <v>0</v>
      </c>
      <c r="L190" s="5">
        <f t="shared" si="28"/>
        <v>0</v>
      </c>
      <c r="M190" s="6">
        <f t="shared" si="26"/>
        <v>0</v>
      </c>
      <c r="O190">
        <f t="shared" si="29"/>
        <v>0</v>
      </c>
      <c r="P190">
        <f t="shared" si="30"/>
        <v>0</v>
      </c>
    </row>
    <row r="191" spans="1:16" ht="13.5" thickBot="1">
      <c r="A191" s="3">
        <f t="shared" si="27"/>
        <v>167</v>
      </c>
      <c r="B191" s="3"/>
      <c r="C191" s="10"/>
      <c r="D191" s="41"/>
      <c r="E191" s="40">
        <f t="shared" si="22"/>
        <v>0</v>
      </c>
      <c r="F191" s="3"/>
      <c r="G191" s="4">
        <f t="shared" si="31"/>
        <v>0</v>
      </c>
      <c r="H191" s="4">
        <f t="shared" si="23"/>
        <v>0</v>
      </c>
      <c r="I191" s="5">
        <f t="shared" si="24"/>
        <v>0</v>
      </c>
      <c r="J191" s="56">
        <f t="shared" si="25"/>
        <v>0</v>
      </c>
      <c r="K191" s="7">
        <f t="shared" si="32"/>
        <v>0</v>
      </c>
      <c r="L191" s="5">
        <f t="shared" si="28"/>
        <v>0</v>
      </c>
      <c r="M191" s="6">
        <f t="shared" si="26"/>
        <v>0</v>
      </c>
      <c r="O191">
        <f t="shared" si="29"/>
        <v>0</v>
      </c>
      <c r="P191">
        <f t="shared" si="30"/>
        <v>0</v>
      </c>
    </row>
    <row r="192" spans="1:16" ht="13.5" thickBot="1">
      <c r="A192" s="3">
        <f t="shared" si="27"/>
        <v>168</v>
      </c>
      <c r="B192" s="3"/>
      <c r="C192" s="10"/>
      <c r="D192" s="41"/>
      <c r="E192" s="40">
        <f t="shared" si="22"/>
        <v>0</v>
      </c>
      <c r="F192" s="3"/>
      <c r="G192" s="4">
        <f t="shared" si="31"/>
        <v>0</v>
      </c>
      <c r="H192" s="4">
        <f t="shared" si="23"/>
        <v>0</v>
      </c>
      <c r="I192" s="5">
        <f t="shared" si="24"/>
        <v>0</v>
      </c>
      <c r="J192" s="56">
        <f t="shared" si="25"/>
        <v>0</v>
      </c>
      <c r="K192" s="7">
        <f t="shared" si="32"/>
        <v>0</v>
      </c>
      <c r="L192" s="5">
        <f t="shared" si="28"/>
        <v>0</v>
      </c>
      <c r="M192" s="6">
        <f t="shared" si="26"/>
        <v>0</v>
      </c>
      <c r="O192">
        <f t="shared" si="29"/>
        <v>0</v>
      </c>
      <c r="P192">
        <f t="shared" si="30"/>
        <v>0</v>
      </c>
    </row>
    <row r="193" spans="1:16" ht="13.5" thickBot="1">
      <c r="A193" s="3">
        <f t="shared" si="27"/>
        <v>169</v>
      </c>
      <c r="B193" s="3"/>
      <c r="C193" s="10"/>
      <c r="D193" s="41"/>
      <c r="E193" s="40">
        <f t="shared" si="22"/>
        <v>0</v>
      </c>
      <c r="F193" s="3"/>
      <c r="G193" s="4">
        <f t="shared" si="31"/>
        <v>0</v>
      </c>
      <c r="H193" s="4">
        <f t="shared" si="23"/>
        <v>0</v>
      </c>
      <c r="I193" s="5">
        <f t="shared" si="24"/>
        <v>0</v>
      </c>
      <c r="J193" s="56">
        <f t="shared" si="25"/>
        <v>0</v>
      </c>
      <c r="K193" s="7">
        <f t="shared" si="32"/>
        <v>0</v>
      </c>
      <c r="L193" s="5">
        <f t="shared" si="28"/>
        <v>0</v>
      </c>
      <c r="M193" s="6">
        <f t="shared" si="26"/>
        <v>0</v>
      </c>
      <c r="O193">
        <f t="shared" si="29"/>
        <v>0</v>
      </c>
      <c r="P193">
        <f t="shared" si="30"/>
        <v>0</v>
      </c>
    </row>
    <row r="194" spans="1:16" ht="13.5" thickBot="1">
      <c r="A194" s="3">
        <f t="shared" si="27"/>
        <v>170</v>
      </c>
      <c r="B194" s="3"/>
      <c r="C194" s="10"/>
      <c r="D194" s="41"/>
      <c r="E194" s="40">
        <f t="shared" si="22"/>
        <v>0</v>
      </c>
      <c r="F194" s="3"/>
      <c r="G194" s="4">
        <f t="shared" si="31"/>
        <v>0</v>
      </c>
      <c r="H194" s="4">
        <f t="shared" si="23"/>
        <v>0</v>
      </c>
      <c r="I194" s="5">
        <f t="shared" si="24"/>
        <v>0</v>
      </c>
      <c r="J194" s="56">
        <f t="shared" si="25"/>
        <v>0</v>
      </c>
      <c r="K194" s="7">
        <f t="shared" si="32"/>
        <v>0</v>
      </c>
      <c r="L194" s="5">
        <f t="shared" si="28"/>
        <v>0</v>
      </c>
      <c r="M194" s="6">
        <f t="shared" si="26"/>
        <v>0</v>
      </c>
      <c r="O194">
        <f t="shared" si="29"/>
        <v>0</v>
      </c>
      <c r="P194">
        <f t="shared" si="30"/>
        <v>0</v>
      </c>
    </row>
    <row r="195" spans="1:16" ht="13.5" thickBot="1">
      <c r="A195" s="3">
        <f t="shared" si="27"/>
        <v>171</v>
      </c>
      <c r="B195" s="3"/>
      <c r="C195" s="10"/>
      <c r="D195" s="41"/>
      <c r="E195" s="40">
        <f t="shared" si="22"/>
        <v>0</v>
      </c>
      <c r="F195" s="3"/>
      <c r="G195" s="4">
        <f t="shared" si="31"/>
        <v>0</v>
      </c>
      <c r="H195" s="4">
        <f t="shared" si="23"/>
        <v>0</v>
      </c>
      <c r="I195" s="5">
        <f t="shared" si="24"/>
        <v>0</v>
      </c>
      <c r="J195" s="56">
        <f t="shared" si="25"/>
        <v>0</v>
      </c>
      <c r="K195" s="7">
        <f t="shared" si="32"/>
        <v>0</v>
      </c>
      <c r="L195" s="5">
        <f t="shared" si="28"/>
        <v>0</v>
      </c>
      <c r="M195" s="6">
        <f t="shared" si="26"/>
        <v>0</v>
      </c>
      <c r="O195">
        <f t="shared" si="29"/>
        <v>0</v>
      </c>
      <c r="P195">
        <f t="shared" si="30"/>
        <v>0</v>
      </c>
    </row>
    <row r="196" spans="1:16" ht="13.5" thickBot="1">
      <c r="A196" s="3">
        <f t="shared" si="27"/>
        <v>172</v>
      </c>
      <c r="B196" s="3"/>
      <c r="C196" s="10"/>
      <c r="D196" s="41"/>
      <c r="E196" s="40">
        <f t="shared" si="22"/>
        <v>0</v>
      </c>
      <c r="F196" s="3"/>
      <c r="G196" s="4">
        <f t="shared" si="31"/>
        <v>0</v>
      </c>
      <c r="H196" s="4">
        <f t="shared" si="23"/>
        <v>0</v>
      </c>
      <c r="I196" s="5">
        <f t="shared" si="24"/>
        <v>0</v>
      </c>
      <c r="J196" s="56">
        <f t="shared" si="25"/>
        <v>0</v>
      </c>
      <c r="K196" s="7">
        <f t="shared" si="32"/>
        <v>0</v>
      </c>
      <c r="L196" s="5">
        <f t="shared" si="28"/>
        <v>0</v>
      </c>
      <c r="M196" s="6">
        <f t="shared" si="26"/>
        <v>0</v>
      </c>
      <c r="O196">
        <f t="shared" si="29"/>
        <v>0</v>
      </c>
      <c r="P196">
        <f t="shared" si="30"/>
        <v>0</v>
      </c>
    </row>
    <row r="197" spans="1:16" ht="13.5" thickBot="1">
      <c r="A197" s="3">
        <f t="shared" si="27"/>
        <v>173</v>
      </c>
      <c r="B197" s="3"/>
      <c r="C197" s="10"/>
      <c r="D197" s="41"/>
      <c r="E197" s="40">
        <f t="shared" si="22"/>
        <v>0</v>
      </c>
      <c r="F197" s="3"/>
      <c r="G197" s="4">
        <f t="shared" si="31"/>
        <v>0</v>
      </c>
      <c r="H197" s="4">
        <f t="shared" si="23"/>
        <v>0</v>
      </c>
      <c r="I197" s="5">
        <f t="shared" si="24"/>
        <v>0</v>
      </c>
      <c r="J197" s="56">
        <f t="shared" si="25"/>
        <v>0</v>
      </c>
      <c r="K197" s="7">
        <f t="shared" si="32"/>
        <v>0</v>
      </c>
      <c r="L197" s="5">
        <f t="shared" si="28"/>
        <v>0</v>
      </c>
      <c r="M197" s="6">
        <f t="shared" si="26"/>
        <v>0</v>
      </c>
      <c r="O197">
        <f t="shared" si="29"/>
        <v>0</v>
      </c>
      <c r="P197">
        <f t="shared" si="30"/>
        <v>0</v>
      </c>
    </row>
    <row r="198" spans="1:16" ht="13.5" thickBot="1">
      <c r="A198" s="3">
        <f t="shared" si="27"/>
        <v>174</v>
      </c>
      <c r="B198" s="3"/>
      <c r="C198" s="10"/>
      <c r="D198" s="41"/>
      <c r="E198" s="40">
        <f t="shared" si="22"/>
        <v>0</v>
      </c>
      <c r="F198" s="3"/>
      <c r="G198" s="4">
        <f t="shared" si="31"/>
        <v>0</v>
      </c>
      <c r="H198" s="4">
        <f t="shared" si="23"/>
        <v>0</v>
      </c>
      <c r="I198" s="5">
        <f t="shared" si="24"/>
        <v>0</v>
      </c>
      <c r="J198" s="56">
        <f t="shared" si="25"/>
        <v>0</v>
      </c>
      <c r="K198" s="7">
        <f t="shared" si="32"/>
        <v>0</v>
      </c>
      <c r="L198" s="5">
        <f t="shared" si="28"/>
        <v>0</v>
      </c>
      <c r="M198" s="6">
        <f t="shared" si="26"/>
        <v>0</v>
      </c>
      <c r="O198">
        <f t="shared" si="29"/>
        <v>0</v>
      </c>
      <c r="P198">
        <f t="shared" si="30"/>
        <v>0</v>
      </c>
    </row>
    <row r="199" spans="1:16" ht="13.5" thickBot="1">
      <c r="A199" s="3">
        <f t="shared" si="27"/>
        <v>175</v>
      </c>
      <c r="B199" s="3"/>
      <c r="C199" s="10"/>
      <c r="D199" s="41"/>
      <c r="E199" s="40">
        <f t="shared" si="22"/>
        <v>0</v>
      </c>
      <c r="F199" s="3"/>
      <c r="G199" s="4">
        <f t="shared" si="31"/>
        <v>0</v>
      </c>
      <c r="H199" s="4">
        <f t="shared" si="23"/>
        <v>0</v>
      </c>
      <c r="I199" s="5">
        <f t="shared" si="24"/>
        <v>0</v>
      </c>
      <c r="J199" s="56">
        <f t="shared" si="25"/>
        <v>0</v>
      </c>
      <c r="K199" s="7">
        <f t="shared" si="32"/>
        <v>0</v>
      </c>
      <c r="L199" s="5">
        <f t="shared" si="28"/>
        <v>0</v>
      </c>
      <c r="M199" s="6">
        <f t="shared" si="26"/>
        <v>0</v>
      </c>
      <c r="O199">
        <f t="shared" si="29"/>
        <v>0</v>
      </c>
      <c r="P199">
        <f t="shared" si="30"/>
        <v>0</v>
      </c>
    </row>
    <row r="200" spans="1:16" ht="13.5" thickBot="1">
      <c r="A200" s="3">
        <f t="shared" si="27"/>
        <v>176</v>
      </c>
      <c r="B200" s="3"/>
      <c r="C200" s="10"/>
      <c r="D200" s="41"/>
      <c r="E200" s="40">
        <f t="shared" si="22"/>
        <v>0</v>
      </c>
      <c r="F200" s="3"/>
      <c r="G200" s="4">
        <f t="shared" si="31"/>
        <v>0</v>
      </c>
      <c r="H200" s="4">
        <f t="shared" si="23"/>
        <v>0</v>
      </c>
      <c r="I200" s="5">
        <f t="shared" si="24"/>
        <v>0</v>
      </c>
      <c r="J200" s="56">
        <f t="shared" si="25"/>
        <v>0</v>
      </c>
      <c r="K200" s="7">
        <f t="shared" si="32"/>
        <v>0</v>
      </c>
      <c r="L200" s="5">
        <f t="shared" si="28"/>
        <v>0</v>
      </c>
      <c r="M200" s="6">
        <f t="shared" si="26"/>
        <v>0</v>
      </c>
      <c r="O200">
        <f t="shared" si="29"/>
        <v>0</v>
      </c>
      <c r="P200">
        <f t="shared" si="30"/>
        <v>0</v>
      </c>
    </row>
    <row r="201" spans="1:16" ht="13.5" thickBot="1">
      <c r="A201" s="3">
        <f t="shared" si="27"/>
        <v>177</v>
      </c>
      <c r="B201" s="3"/>
      <c r="C201" s="10"/>
      <c r="D201" s="41"/>
      <c r="E201" s="40">
        <f t="shared" si="22"/>
        <v>0</v>
      </c>
      <c r="F201" s="3"/>
      <c r="G201" s="4">
        <f t="shared" si="31"/>
        <v>0</v>
      </c>
      <c r="H201" s="4">
        <f t="shared" si="23"/>
        <v>0</v>
      </c>
      <c r="I201" s="5">
        <f t="shared" si="24"/>
        <v>0</v>
      </c>
      <c r="J201" s="56">
        <f t="shared" si="25"/>
        <v>0</v>
      </c>
      <c r="K201" s="7">
        <f t="shared" si="32"/>
        <v>0</v>
      </c>
      <c r="L201" s="5">
        <f t="shared" si="28"/>
        <v>0</v>
      </c>
      <c r="M201" s="6">
        <f t="shared" si="26"/>
        <v>0</v>
      </c>
      <c r="O201">
        <f t="shared" si="29"/>
        <v>0</v>
      </c>
      <c r="P201">
        <f t="shared" si="30"/>
        <v>0</v>
      </c>
    </row>
    <row r="202" spans="1:16" ht="13.5" thickBot="1">
      <c r="A202" s="3">
        <f t="shared" si="27"/>
        <v>178</v>
      </c>
      <c r="B202" s="3"/>
      <c r="C202" s="10"/>
      <c r="D202" s="41"/>
      <c r="E202" s="40">
        <f t="shared" si="22"/>
        <v>0</v>
      </c>
      <c r="F202" s="3"/>
      <c r="G202" s="4">
        <f t="shared" si="31"/>
        <v>0</v>
      </c>
      <c r="H202" s="4">
        <f t="shared" si="23"/>
        <v>0</v>
      </c>
      <c r="I202" s="5">
        <f t="shared" si="24"/>
        <v>0</v>
      </c>
      <c r="J202" s="56">
        <f t="shared" si="25"/>
        <v>0</v>
      </c>
      <c r="K202" s="7">
        <f t="shared" si="32"/>
        <v>0</v>
      </c>
      <c r="L202" s="5">
        <f t="shared" si="28"/>
        <v>0</v>
      </c>
      <c r="M202" s="6">
        <f t="shared" si="26"/>
        <v>0</v>
      </c>
      <c r="O202">
        <f t="shared" si="29"/>
        <v>0</v>
      </c>
      <c r="P202">
        <f t="shared" si="30"/>
        <v>0</v>
      </c>
    </row>
    <row r="203" spans="1:16" ht="13.5" thickBot="1">
      <c r="A203" s="3">
        <f t="shared" si="27"/>
        <v>179</v>
      </c>
      <c r="B203" s="3"/>
      <c r="C203" s="10"/>
      <c r="D203" s="41"/>
      <c r="E203" s="40">
        <f t="shared" si="22"/>
        <v>0</v>
      </c>
      <c r="F203" s="3"/>
      <c r="G203" s="4">
        <f t="shared" si="31"/>
        <v>0</v>
      </c>
      <c r="H203" s="4">
        <f t="shared" si="23"/>
        <v>0</v>
      </c>
      <c r="I203" s="5">
        <f t="shared" si="24"/>
        <v>0</v>
      </c>
      <c r="J203" s="56">
        <f t="shared" si="25"/>
        <v>0</v>
      </c>
      <c r="K203" s="7">
        <f t="shared" si="32"/>
        <v>0</v>
      </c>
      <c r="L203" s="5">
        <f t="shared" si="28"/>
        <v>0</v>
      </c>
      <c r="M203" s="6">
        <f t="shared" si="26"/>
        <v>0</v>
      </c>
      <c r="O203">
        <f t="shared" si="29"/>
        <v>0</v>
      </c>
      <c r="P203">
        <f t="shared" si="30"/>
        <v>0</v>
      </c>
    </row>
    <row r="204" spans="1:16" ht="13.5" thickBot="1">
      <c r="A204" s="3">
        <f t="shared" si="27"/>
        <v>180</v>
      </c>
      <c r="B204" s="3"/>
      <c r="C204" s="11"/>
      <c r="D204" s="42"/>
      <c r="E204" s="40">
        <f t="shared" si="22"/>
        <v>0</v>
      </c>
      <c r="F204" s="3"/>
      <c r="G204" s="4">
        <f t="shared" si="31"/>
        <v>0</v>
      </c>
      <c r="H204" s="4">
        <f t="shared" si="23"/>
        <v>0</v>
      </c>
      <c r="I204" s="5">
        <f t="shared" si="24"/>
        <v>0</v>
      </c>
      <c r="J204" s="56">
        <f t="shared" si="25"/>
        <v>0</v>
      </c>
      <c r="K204" s="7">
        <f t="shared" si="32"/>
        <v>0</v>
      </c>
      <c r="L204" s="5">
        <f t="shared" si="28"/>
        <v>0</v>
      </c>
      <c r="M204" s="6">
        <f t="shared" si="26"/>
        <v>0</v>
      </c>
      <c r="N204" s="2"/>
      <c r="O204">
        <f t="shared" si="29"/>
        <v>0</v>
      </c>
      <c r="P204">
        <f t="shared" si="30"/>
        <v>0</v>
      </c>
    </row>
    <row r="205" spans="1:13" ht="13.5" thickBo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3"/>
    </row>
    <row r="206" spans="1:16" ht="13.5" thickTop="1">
      <c r="A206" s="21" t="s">
        <v>14</v>
      </c>
      <c r="B206" s="3"/>
      <c r="C206" s="3">
        <f>SUM(C25:C205)</f>
        <v>25560</v>
      </c>
      <c r="D206" s="3">
        <f>SUM(D25:D204)</f>
        <v>7075</v>
      </c>
      <c r="E206" s="3">
        <f>SUM(E25:E204)</f>
        <v>535.9848484848485</v>
      </c>
      <c r="F206" s="3"/>
      <c r="G206" s="4">
        <f>SUM(G25:G204)</f>
        <v>98.87342335139054</v>
      </c>
      <c r="H206" s="26">
        <f>SUM(H25:H204)</f>
        <v>38.92654462653171</v>
      </c>
      <c r="I206" s="3"/>
      <c r="J206" s="3"/>
      <c r="K206" s="26">
        <f>SUM(K25:K204)</f>
        <v>36.87016666666666</v>
      </c>
      <c r="L206" s="57">
        <f>SUM(L25:L204)</f>
        <v>0.9999999999999999</v>
      </c>
      <c r="M206" s="4">
        <f>SUM(M25:M204)</f>
        <v>1.0281651482521286</v>
      </c>
      <c r="O206">
        <f>SUM(O25:O205)</f>
        <v>2817129.5454545454</v>
      </c>
      <c r="P206" s="19">
        <f>SUM(P25:P205)</f>
        <v>216206.43939393936</v>
      </c>
    </row>
    <row r="207" spans="1:15" ht="13.5" thickBo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O207" s="19">
        <f>O206/C206</f>
        <v>110.21633589415279</v>
      </c>
    </row>
    <row r="208" spans="1:13" ht="12.75" customHeight="1">
      <c r="A208" s="81" t="s">
        <v>1</v>
      </c>
      <c r="B208" s="16"/>
      <c r="C208" s="81" t="s">
        <v>2</v>
      </c>
      <c r="D208" s="81" t="s">
        <v>3</v>
      </c>
      <c r="E208" s="33"/>
      <c r="F208" s="16"/>
      <c r="G208" s="81" t="s">
        <v>4</v>
      </c>
      <c r="H208" s="81" t="s">
        <v>5</v>
      </c>
      <c r="I208" s="81" t="s">
        <v>6</v>
      </c>
      <c r="J208" s="81" t="s">
        <v>7</v>
      </c>
      <c r="K208" s="81" t="s">
        <v>8</v>
      </c>
      <c r="L208" s="81" t="s">
        <v>9</v>
      </c>
      <c r="M208" s="81" t="s">
        <v>10</v>
      </c>
    </row>
    <row r="209" spans="1:13" ht="12.75">
      <c r="A209" s="81"/>
      <c r="B209" s="16"/>
      <c r="C209" s="81"/>
      <c r="D209" s="81"/>
      <c r="E209" s="33"/>
      <c r="F209" s="16"/>
      <c r="G209" s="81"/>
      <c r="H209" s="81"/>
      <c r="I209" s="81"/>
      <c r="J209" s="81"/>
      <c r="K209" s="81"/>
      <c r="L209" s="81"/>
      <c r="M209" s="81"/>
    </row>
    <row r="210" spans="1:13" ht="13.5" thickBot="1">
      <c r="A210" s="82"/>
      <c r="B210" s="17"/>
      <c r="C210" s="82"/>
      <c r="D210" s="82"/>
      <c r="E210" s="34"/>
      <c r="F210" s="17"/>
      <c r="G210" s="82"/>
      <c r="H210" s="82"/>
      <c r="I210" s="82"/>
      <c r="J210" s="82"/>
      <c r="K210" s="82"/>
      <c r="L210" s="82"/>
      <c r="M210" s="82"/>
    </row>
  </sheetData>
  <sheetProtection/>
  <mergeCells count="25">
    <mergeCell ref="H5:J5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J208:J210"/>
    <mergeCell ref="M208:M210"/>
    <mergeCell ref="L22:L24"/>
    <mergeCell ref="M22:M24"/>
    <mergeCell ref="K22:K24"/>
    <mergeCell ref="K208:K210"/>
    <mergeCell ref="A208:A210"/>
    <mergeCell ref="C208:C210"/>
    <mergeCell ref="D208:D210"/>
    <mergeCell ref="G208:G210"/>
    <mergeCell ref="H208:H210"/>
    <mergeCell ref="I208:I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92:D204 D25:D33 D35:D52 D84:D85 D79:D82 D73:D77 D54:D71 D87:D90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Kelley, Lyndon</cp:lastModifiedBy>
  <cp:lastPrinted>2006-08-14T17:23:18Z</cp:lastPrinted>
  <dcterms:created xsi:type="dcterms:W3CDTF">2002-09-25T14:19:03Z</dcterms:created>
  <dcterms:modified xsi:type="dcterms:W3CDTF">2019-05-30T14:35:16Z</dcterms:modified>
  <cp:category/>
  <cp:version/>
  <cp:contentType/>
  <cp:contentStatus/>
</cp:coreProperties>
</file>